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codeName="{8C4F1C90-05EB-6A55-5F09-09C24B55AC0B}"/>
  <workbookPr updateLinks="never" codeName="ThisWorkbook" defaultThemeVersion="124226"/>
  <bookViews>
    <workbookView xWindow="10485" yWindow="6180" windowWidth="18270" windowHeight="6480" tabRatio="874"/>
  </bookViews>
  <sheets>
    <sheet name="Macro" sheetId="1" r:id="rId1"/>
    <sheet name="A PROJ Instructions" sheetId="66" r:id="rId2"/>
    <sheet name="B PROJ Budget" sheetId="67" r:id="rId3"/>
    <sheet name="C COMP Instructions" sheetId="68" r:id="rId4"/>
    <sheet name="D COMP Budget" sheetId="69" r:id="rId5"/>
    <sheet name="E COMP Activities" sheetId="70" r:id="rId6"/>
    <sheet name="F COMP Year 1 Updates" sheetId="71" r:id="rId7"/>
    <sheet name="G COMP Year 2 Updates" sheetId="72" r:id="rId8"/>
    <sheet name="H COMP Year 3 Updates" sheetId="73" r:id="rId9"/>
    <sheet name="I Instructions -publishers" sheetId="74" r:id="rId10"/>
    <sheet name="J Budget Book Projects " sheetId="75" r:id="rId11"/>
    <sheet name="K Budget Electronic Magazines" sheetId="76" r:id="rId12"/>
    <sheet name="L Budget Print Magazines" sheetId="77" r:id="rId13"/>
    <sheet name="Sheet1" sheetId="78" state="hidden" r:id="rId14"/>
  </sheets>
  <definedNames>
    <definedName name="Aligning_Your_Fiscal_Year_to_the_Grant_Request">'I Instructions -publishers'!$B$43</definedName>
    <definedName name="_xlnm.Print_Area" localSheetId="1">'A PROJ Instructions'!$A$1:$Q$53</definedName>
    <definedName name="_xlnm.Print_Area" localSheetId="2">'B PROJ Budget'!$A$1:$I$164</definedName>
    <definedName name="_xlnm.Print_Area" localSheetId="3">'C COMP Instructions'!$A$1:$Q$58</definedName>
    <definedName name="_xlnm.Print_Area" localSheetId="4">'D COMP Budget'!$A$1:$G$243</definedName>
    <definedName name="_xlnm.Print_Area" localSheetId="5">'E COMP Activities'!$A$1:$I$51</definedName>
    <definedName name="_xlnm.Print_Area" localSheetId="6">'F COMP Year 1 Updates'!$A$1:$G$243</definedName>
    <definedName name="_xlnm.Print_Area" localSheetId="7">'G COMP Year 2 Updates'!$A$1:$J$243</definedName>
    <definedName name="_xlnm.Print_Area" localSheetId="8">'H COMP Year 3 Updates'!$A$1:$K$243</definedName>
    <definedName name="_xlnm.Print_Area" localSheetId="9">'I Instructions -publishers'!$A$1:$Q$47</definedName>
    <definedName name="_xlnm.Print_Area" localSheetId="10">'J Budget Book Projects '!$A$1:$J$57</definedName>
    <definedName name="_xlnm.Print_Area" localSheetId="11">'K Budget Electronic Magazines'!$A$1:$O$156</definedName>
    <definedName name="_xlnm.Print_Titles" localSheetId="1">'A PROJ Instructions'!$2:$2</definedName>
    <definedName name="_xlnm.Print_Titles" localSheetId="2">'B PROJ Budget'!$6:$6</definedName>
    <definedName name="_xlnm.Print_Titles" localSheetId="3">'C COMP Instructions'!$2:$2</definedName>
    <definedName name="_xlnm.Print_Titles" localSheetId="4">'D COMP Budget'!$4:$4</definedName>
    <definedName name="_xlnm.Print_Titles" localSheetId="5">'E COMP Activities'!$10:$10</definedName>
    <definedName name="_xlnm.Print_Titles" localSheetId="6">'F COMP Year 1 Updates'!$4:$4</definedName>
    <definedName name="_xlnm.Print_Titles" localSheetId="7">'G COMP Year 2 Updates'!$4:$4</definedName>
    <definedName name="_xlnm.Print_Titles" localSheetId="8">'H COMP Year 3 Updates'!$4:$4</definedName>
    <definedName name="_xlnm.Print_Titles" localSheetId="9">'I Instructions -publishers'!$2:$2</definedName>
    <definedName name="_xlnm.Print_Titles" localSheetId="10">'J Budget Book Projects '!$5:$6</definedName>
    <definedName name="_xlnm.Print_Titles" localSheetId="11">'K Budget Electronic Magazines'!$5:$6</definedName>
    <definedName name="_xlnm.Print_Titles" localSheetId="12">'L Budget Print Magazines'!$5:$6</definedName>
  </definedNames>
  <calcPr calcId="145621"/>
</workbook>
</file>

<file path=xl/calcChain.xml><?xml version="1.0" encoding="utf-8"?>
<calcChain xmlns="http://schemas.openxmlformats.org/spreadsheetml/2006/main">
  <c r="C28" i="77" l="1"/>
  <c r="E28" i="77"/>
  <c r="G28" i="77"/>
  <c r="I28" i="77"/>
  <c r="L28" i="77"/>
  <c r="N28" i="77"/>
  <c r="C32" i="77"/>
  <c r="E32" i="77"/>
  <c r="G32" i="77"/>
  <c r="I32" i="77"/>
  <c r="L32" i="77"/>
  <c r="N32" i="77"/>
  <c r="C36" i="77"/>
  <c r="E36" i="77"/>
  <c r="G36" i="77"/>
  <c r="I36" i="77"/>
  <c r="L36" i="77"/>
  <c r="N36" i="77"/>
  <c r="C41" i="77"/>
  <c r="E41" i="77"/>
  <c r="G41" i="77"/>
  <c r="I41" i="77"/>
  <c r="L41" i="77"/>
  <c r="N41" i="77"/>
  <c r="C42" i="77"/>
  <c r="E42" i="77"/>
  <c r="G42" i="77"/>
  <c r="I42" i="77"/>
  <c r="L42" i="77"/>
  <c r="N42" i="77"/>
  <c r="C43" i="77"/>
  <c r="E43" i="77"/>
  <c r="G43" i="77"/>
  <c r="I43" i="77"/>
  <c r="L43" i="77"/>
  <c r="N43" i="77"/>
  <c r="A48" i="77"/>
  <c r="A49" i="77"/>
  <c r="A50" i="77"/>
  <c r="A51" i="77"/>
  <c r="A52" i="77"/>
  <c r="A53" i="77"/>
  <c r="A54" i="77"/>
  <c r="A55" i="77"/>
  <c r="C55" i="77"/>
  <c r="E55" i="77"/>
  <c r="G55" i="77"/>
  <c r="I55" i="77"/>
  <c r="L55" i="77"/>
  <c r="N55" i="77"/>
  <c r="A56" i="77"/>
  <c r="A57" i="77"/>
  <c r="A58" i="77"/>
  <c r="A59" i="77"/>
  <c r="A60" i="77"/>
  <c r="A61" i="77"/>
  <c r="A62" i="77"/>
  <c r="C62" i="77"/>
  <c r="D62" i="77" s="1"/>
  <c r="E62" i="77"/>
  <c r="G62" i="77"/>
  <c r="H62" i="77" s="1"/>
  <c r="I62" i="77"/>
  <c r="L62" i="77"/>
  <c r="M62" i="77" s="1"/>
  <c r="N62" i="77"/>
  <c r="A63" i="77"/>
  <c r="A64" i="77" s="1"/>
  <c r="A65" i="77" s="1"/>
  <c r="A66" i="77" s="1"/>
  <c r="A67" i="77" s="1"/>
  <c r="A68" i="77" s="1"/>
  <c r="A69" i="77" s="1"/>
  <c r="A70" i="77" s="1"/>
  <c r="A71" i="77" s="1"/>
  <c r="A72" i="77" s="1"/>
  <c r="A73" i="77" s="1"/>
  <c r="A75" i="77" s="1"/>
  <c r="A77" i="77" s="1"/>
  <c r="A79" i="77" s="1"/>
  <c r="C73" i="77"/>
  <c r="E73" i="77"/>
  <c r="G73" i="77"/>
  <c r="I73" i="77"/>
  <c r="L73" i="77"/>
  <c r="N73" i="77"/>
  <c r="C77" i="77"/>
  <c r="D47" i="77" s="1"/>
  <c r="D77" i="77"/>
  <c r="E77" i="77"/>
  <c r="G77" i="77"/>
  <c r="I77" i="77"/>
  <c r="L77" i="77"/>
  <c r="N77" i="77"/>
  <c r="A80" i="77"/>
  <c r="A81" i="77" s="1"/>
  <c r="A82" i="77" s="1"/>
  <c r="A83" i="77" s="1"/>
  <c r="A84" i="77"/>
  <c r="A85" i="77" s="1"/>
  <c r="A86" i="77" s="1"/>
  <c r="A87" i="77" s="1"/>
  <c r="C86" i="77"/>
  <c r="E86" i="77"/>
  <c r="G86" i="77"/>
  <c r="I86" i="77"/>
  <c r="L86" i="77"/>
  <c r="N86" i="77"/>
  <c r="A88" i="77"/>
  <c r="A89" i="77" s="1"/>
  <c r="A90" i="77" s="1"/>
  <c r="A91" i="77" s="1"/>
  <c r="A92" i="77" s="1"/>
  <c r="A93" i="77" s="1"/>
  <c r="A94" i="77" s="1"/>
  <c r="A95" i="77" s="1"/>
  <c r="A96" i="77" s="1"/>
  <c r="A98" i="77" s="1"/>
  <c r="A100" i="77" s="1"/>
  <c r="A101" i="77" s="1"/>
  <c r="A102" i="77" s="1"/>
  <c r="A103" i="77" s="1"/>
  <c r="A104" i="77" s="1"/>
  <c r="A105" i="77" s="1"/>
  <c r="A106" i="77" s="1"/>
  <c r="A107" i="77" s="1"/>
  <c r="A108" i="77" s="1"/>
  <c r="A109" i="77" s="1"/>
  <c r="A110" i="77" s="1"/>
  <c r="A111" i="77" s="1"/>
  <c r="C92" i="77"/>
  <c r="E92" i="77"/>
  <c r="G92" i="77"/>
  <c r="I92" i="77"/>
  <c r="L92" i="77"/>
  <c r="N92" i="77"/>
  <c r="C96" i="77"/>
  <c r="E96" i="77"/>
  <c r="G96" i="77"/>
  <c r="I96" i="77"/>
  <c r="L96" i="77"/>
  <c r="N96" i="77"/>
  <c r="C98" i="77"/>
  <c r="E98" i="77"/>
  <c r="G98" i="77"/>
  <c r="I98" i="77"/>
  <c r="L98" i="77"/>
  <c r="N98" i="77"/>
  <c r="C104" i="77"/>
  <c r="E104" i="77"/>
  <c r="G104" i="77"/>
  <c r="I104" i="77"/>
  <c r="L104" i="77"/>
  <c r="N104" i="77"/>
  <c r="A112" i="77"/>
  <c r="A113" i="77" s="1"/>
  <c r="A114" i="77" s="1"/>
  <c r="A115" i="77" s="1"/>
  <c r="A116" i="77" s="1"/>
  <c r="A117" i="77" s="1"/>
  <c r="A119" i="77" s="1"/>
  <c r="A121" i="77" s="1"/>
  <c r="A122" i="77" s="1"/>
  <c r="A123" i="77" s="1"/>
  <c r="C117" i="77"/>
  <c r="E117" i="77"/>
  <c r="G117" i="77"/>
  <c r="I117" i="77"/>
  <c r="L117" i="77"/>
  <c r="N117" i="77"/>
  <c r="A153" i="77"/>
  <c r="A154" i="77"/>
  <c r="B163" i="77"/>
  <c r="J35" i="76"/>
  <c r="A36" i="76"/>
  <c r="A37" i="76"/>
  <c r="A38" i="76" s="1"/>
  <c r="A39" i="76" s="1"/>
  <c r="A40" i="76" s="1"/>
  <c r="J37" i="76"/>
  <c r="O39" i="76"/>
  <c r="A41" i="76"/>
  <c r="A42" i="76" s="1"/>
  <c r="A43" i="76" s="1"/>
  <c r="A44" i="76" s="1"/>
  <c r="C41" i="76"/>
  <c r="E41" i="76"/>
  <c r="F41" i="76"/>
  <c r="G41" i="76"/>
  <c r="I41" i="76"/>
  <c r="J41" i="76"/>
  <c r="L41" i="76"/>
  <c r="N41" i="76"/>
  <c r="O41" i="76"/>
  <c r="O43" i="76"/>
  <c r="A45" i="76"/>
  <c r="A46" i="76" s="1"/>
  <c r="A47" i="76" s="1"/>
  <c r="A48" i="76" s="1"/>
  <c r="A49" i="76" s="1"/>
  <c r="A145" i="76" s="1"/>
  <c r="F47" i="76"/>
  <c r="C48" i="76"/>
  <c r="E48" i="76"/>
  <c r="G48" i="76"/>
  <c r="I48" i="76"/>
  <c r="L48" i="76"/>
  <c r="N48" i="76"/>
  <c r="A50" i="76"/>
  <c r="A51" i="76" s="1"/>
  <c r="A52" i="76" s="1"/>
  <c r="A53" i="76" s="1"/>
  <c r="A54" i="76" s="1"/>
  <c r="A55" i="76" s="1"/>
  <c r="A56" i="76" s="1"/>
  <c r="A57" i="76" s="1"/>
  <c r="A58" i="76" s="1"/>
  <c r="A59" i="76" s="1"/>
  <c r="A61" i="76" s="1"/>
  <c r="J50" i="76"/>
  <c r="F52" i="76"/>
  <c r="O52" i="76"/>
  <c r="J54" i="76"/>
  <c r="F56" i="76"/>
  <c r="O56" i="76"/>
  <c r="J58" i="76"/>
  <c r="C59" i="76"/>
  <c r="E59" i="76"/>
  <c r="G59" i="76"/>
  <c r="I59" i="76"/>
  <c r="L59" i="76"/>
  <c r="N59" i="76"/>
  <c r="J61" i="76"/>
  <c r="C63" i="76"/>
  <c r="E63" i="76"/>
  <c r="G63" i="76"/>
  <c r="I63" i="76"/>
  <c r="L63" i="76"/>
  <c r="N63" i="76"/>
  <c r="C72" i="76"/>
  <c r="E72" i="76"/>
  <c r="G72" i="76"/>
  <c r="I72" i="76"/>
  <c r="L72" i="76"/>
  <c r="N72" i="76"/>
  <c r="C81" i="76"/>
  <c r="E81" i="76"/>
  <c r="G81" i="76"/>
  <c r="I81" i="76"/>
  <c r="L81" i="76"/>
  <c r="N81" i="76"/>
  <c r="C87" i="76"/>
  <c r="E87" i="76"/>
  <c r="G87" i="76"/>
  <c r="I87" i="76"/>
  <c r="L87" i="76"/>
  <c r="N87" i="76"/>
  <c r="E89" i="76"/>
  <c r="I89" i="76"/>
  <c r="N89" i="76"/>
  <c r="C95" i="76"/>
  <c r="E95" i="76"/>
  <c r="G95" i="76"/>
  <c r="I95" i="76"/>
  <c r="L95" i="76"/>
  <c r="N95" i="76"/>
  <c r="C108" i="76"/>
  <c r="E108" i="76"/>
  <c r="G108" i="76"/>
  <c r="I108" i="76"/>
  <c r="L108" i="76"/>
  <c r="N108" i="76"/>
  <c r="A144" i="76"/>
  <c r="B154" i="76"/>
  <c r="C16" i="75"/>
  <c r="D16" i="75"/>
  <c r="E16" i="75"/>
  <c r="F16" i="75"/>
  <c r="H16" i="75"/>
  <c r="I16" i="75"/>
  <c r="C30" i="75"/>
  <c r="D30" i="75"/>
  <c r="E30" i="75"/>
  <c r="F30" i="75"/>
  <c r="H30" i="75"/>
  <c r="I30" i="75"/>
  <c r="C32" i="75"/>
  <c r="D32" i="75"/>
  <c r="E32" i="75"/>
  <c r="F32" i="75"/>
  <c r="H32" i="75"/>
  <c r="I32" i="75"/>
  <c r="C37" i="75"/>
  <c r="D37" i="75"/>
  <c r="E37" i="75"/>
  <c r="F37" i="75"/>
  <c r="H37" i="75"/>
  <c r="I37" i="75"/>
  <c r="C39" i="75"/>
  <c r="D39" i="75"/>
  <c r="E39" i="75"/>
  <c r="F39" i="75"/>
  <c r="H39" i="75"/>
  <c r="I39" i="75"/>
  <c r="C45" i="75"/>
  <c r="D45" i="75"/>
  <c r="E45" i="75"/>
  <c r="F45" i="75"/>
  <c r="H45" i="75"/>
  <c r="I45" i="75"/>
  <c r="C47" i="75"/>
  <c r="D47" i="75"/>
  <c r="E47" i="75"/>
  <c r="F47" i="75"/>
  <c r="H47" i="75"/>
  <c r="I47" i="75"/>
  <c r="C51" i="75"/>
  <c r="D51" i="75"/>
  <c r="D56" i="75" s="1"/>
  <c r="E51" i="75"/>
  <c r="F51" i="75"/>
  <c r="H51" i="75"/>
  <c r="I51" i="75"/>
  <c r="H56" i="75"/>
  <c r="D6" i="73"/>
  <c r="E6" i="73"/>
  <c r="D8" i="73"/>
  <c r="E8" i="73"/>
  <c r="B12" i="73"/>
  <c r="F23" i="73"/>
  <c r="G23" i="73"/>
  <c r="H23" i="73"/>
  <c r="I23" i="73"/>
  <c r="D38" i="73"/>
  <c r="F38" i="73"/>
  <c r="G38" i="73"/>
  <c r="G127" i="73" s="1"/>
  <c r="G236" i="73" s="1"/>
  <c r="G240" i="73" s="1"/>
  <c r="H38" i="73"/>
  <c r="I38" i="73"/>
  <c r="I127" i="73" s="1"/>
  <c r="I236" i="73" s="1"/>
  <c r="I240" i="73" s="1"/>
  <c r="D94" i="73"/>
  <c r="F94" i="73"/>
  <c r="G94" i="73"/>
  <c r="H94" i="73"/>
  <c r="H127" i="73" s="1"/>
  <c r="H236" i="73" s="1"/>
  <c r="H240" i="73" s="1"/>
  <c r="I94" i="73"/>
  <c r="F110" i="73"/>
  <c r="G110" i="73"/>
  <c r="H110" i="73"/>
  <c r="I110" i="73"/>
  <c r="D125" i="73"/>
  <c r="F125" i="73"/>
  <c r="G125" i="73"/>
  <c r="H125" i="73"/>
  <c r="I125" i="73"/>
  <c r="F127" i="73"/>
  <c r="C164" i="73"/>
  <c r="F164" i="73"/>
  <c r="G164" i="73"/>
  <c r="G234" i="73" s="1"/>
  <c r="G238" i="73" s="1"/>
  <c r="H164" i="73"/>
  <c r="I164" i="73"/>
  <c r="I234" i="73" s="1"/>
  <c r="I238" i="73" s="1"/>
  <c r="F177" i="73"/>
  <c r="G177" i="73"/>
  <c r="H177" i="73"/>
  <c r="I177" i="73"/>
  <c r="C180" i="73"/>
  <c r="D180" i="73"/>
  <c r="E180" i="73"/>
  <c r="J180" i="73"/>
  <c r="F212" i="73"/>
  <c r="G212" i="73"/>
  <c r="H212" i="73"/>
  <c r="I212" i="73"/>
  <c r="D220" i="73"/>
  <c r="F220" i="73"/>
  <c r="G220" i="73"/>
  <c r="H220" i="73"/>
  <c r="I220" i="73"/>
  <c r="F232" i="73"/>
  <c r="G232" i="73"/>
  <c r="H232" i="73"/>
  <c r="H234" i="73" s="1"/>
  <c r="H238" i="73" s="1"/>
  <c r="I232" i="73"/>
  <c r="F234" i="73"/>
  <c r="F236" i="73"/>
  <c r="F238" i="73"/>
  <c r="F240" i="73"/>
  <c r="C6" i="72"/>
  <c r="C6" i="73" s="1"/>
  <c r="D6" i="72"/>
  <c r="C8" i="72"/>
  <c r="C8" i="73" s="1"/>
  <c r="D8" i="72"/>
  <c r="B12" i="72"/>
  <c r="B13" i="72"/>
  <c r="B13" i="73" s="1"/>
  <c r="B15" i="72"/>
  <c r="B15" i="73" s="1"/>
  <c r="B17" i="72"/>
  <c r="B17" i="73" s="1"/>
  <c r="B19" i="72"/>
  <c r="B19" i="73" s="1"/>
  <c r="B21" i="72"/>
  <c r="B21" i="73" s="1"/>
  <c r="E23" i="72"/>
  <c r="F23" i="72"/>
  <c r="G23" i="72"/>
  <c r="H23" i="72"/>
  <c r="D23" i="73" s="1"/>
  <c r="C38" i="72"/>
  <c r="I38" i="72" s="1"/>
  <c r="E38" i="72"/>
  <c r="F38" i="72"/>
  <c r="G38" i="72"/>
  <c r="H38" i="72"/>
  <c r="B44" i="72"/>
  <c r="B44" i="73" s="1"/>
  <c r="B46" i="72"/>
  <c r="B46" i="73" s="1"/>
  <c r="B49" i="72"/>
  <c r="B49" i="73" s="1"/>
  <c r="B51" i="72"/>
  <c r="B51" i="73" s="1"/>
  <c r="B53" i="72"/>
  <c r="B53" i="73" s="1"/>
  <c r="B56" i="72"/>
  <c r="B56" i="73" s="1"/>
  <c r="B58" i="72"/>
  <c r="B58" i="73" s="1"/>
  <c r="B60" i="72"/>
  <c r="B60" i="73" s="1"/>
  <c r="B62" i="72"/>
  <c r="B62" i="73" s="1"/>
  <c r="B64" i="72"/>
  <c r="B64" i="73" s="1"/>
  <c r="B67" i="72"/>
  <c r="B67" i="73" s="1"/>
  <c r="B69" i="72"/>
  <c r="B69" i="73" s="1"/>
  <c r="B71" i="72"/>
  <c r="B71" i="73" s="1"/>
  <c r="B73" i="72"/>
  <c r="B73" i="73" s="1"/>
  <c r="B75" i="72"/>
  <c r="B75" i="73" s="1"/>
  <c r="B80" i="72"/>
  <c r="B80" i="73" s="1"/>
  <c r="B82" i="72"/>
  <c r="B82" i="73" s="1"/>
  <c r="B84" i="72"/>
  <c r="B84" i="73" s="1"/>
  <c r="B86" i="72"/>
  <c r="B86" i="73" s="1"/>
  <c r="B88" i="72"/>
  <c r="B88" i="73" s="1"/>
  <c r="B90" i="72"/>
  <c r="B90" i="73" s="1"/>
  <c r="B92" i="72"/>
  <c r="B92" i="73" s="1"/>
  <c r="E94" i="72"/>
  <c r="F94" i="72"/>
  <c r="G94" i="72"/>
  <c r="H94" i="72"/>
  <c r="E110" i="72"/>
  <c r="F110" i="72"/>
  <c r="G110" i="72"/>
  <c r="H110" i="72"/>
  <c r="D110" i="73" s="1"/>
  <c r="B114" i="72"/>
  <c r="B114" i="73" s="1"/>
  <c r="B116" i="72"/>
  <c r="B116" i="73" s="1"/>
  <c r="B118" i="72"/>
  <c r="B118" i="73" s="1"/>
  <c r="B121" i="72"/>
  <c r="B121" i="73" s="1"/>
  <c r="B123" i="72"/>
  <c r="B123" i="73" s="1"/>
  <c r="E125" i="72"/>
  <c r="F125" i="72"/>
  <c r="G125" i="72"/>
  <c r="H125" i="72"/>
  <c r="F127" i="72"/>
  <c r="H127" i="72"/>
  <c r="D127" i="73" s="1"/>
  <c r="D236" i="73" s="1"/>
  <c r="D240" i="73" s="1"/>
  <c r="B135" i="72"/>
  <c r="B135" i="73" s="1"/>
  <c r="B137" i="72"/>
  <c r="B137" i="73" s="1"/>
  <c r="B139" i="72"/>
  <c r="B139" i="73" s="1"/>
  <c r="B142" i="72"/>
  <c r="B142" i="73" s="1"/>
  <c r="B144" i="72"/>
  <c r="B144" i="73" s="1"/>
  <c r="B147" i="72"/>
  <c r="B147" i="73" s="1"/>
  <c r="B149" i="72"/>
  <c r="B149" i="73" s="1"/>
  <c r="B151" i="72"/>
  <c r="B151" i="73" s="1"/>
  <c r="B154" i="72"/>
  <c r="B154" i="73" s="1"/>
  <c r="B156" i="72"/>
  <c r="B156" i="73" s="1"/>
  <c r="B159" i="72"/>
  <c r="B159" i="73" s="1"/>
  <c r="B161" i="72"/>
  <c r="B161" i="73" s="1"/>
  <c r="B163" i="72"/>
  <c r="B163" i="73" s="1"/>
  <c r="E164" i="72"/>
  <c r="F164" i="72"/>
  <c r="G164" i="72"/>
  <c r="H164" i="72"/>
  <c r="E177" i="72"/>
  <c r="F177" i="72"/>
  <c r="G177" i="72"/>
  <c r="H177" i="72"/>
  <c r="D177" i="73" s="1"/>
  <c r="C180" i="72"/>
  <c r="D180" i="72"/>
  <c r="I180" i="72"/>
  <c r="B184" i="72"/>
  <c r="B184" i="73" s="1"/>
  <c r="B186" i="72"/>
  <c r="B186" i="73" s="1"/>
  <c r="B189" i="72"/>
  <c r="B189" i="73" s="1"/>
  <c r="B191" i="72"/>
  <c r="B191" i="73" s="1"/>
  <c r="B193" i="72"/>
  <c r="B193" i="73" s="1"/>
  <c r="B196" i="72"/>
  <c r="B196" i="73" s="1"/>
  <c r="B198" i="72"/>
  <c r="B198" i="73" s="1"/>
  <c r="B201" i="72"/>
  <c r="B201" i="73" s="1"/>
  <c r="B203" i="72"/>
  <c r="B203" i="73" s="1"/>
  <c r="B205" i="72"/>
  <c r="B205" i="73" s="1"/>
  <c r="B208" i="72"/>
  <c r="B208" i="73" s="1"/>
  <c r="B210" i="72"/>
  <c r="B210" i="73" s="1"/>
  <c r="E212" i="72"/>
  <c r="E234" i="72" s="1"/>
  <c r="F212" i="72"/>
  <c r="G212" i="72"/>
  <c r="H212" i="72"/>
  <c r="D212" i="73" s="1"/>
  <c r="C220" i="72"/>
  <c r="E220" i="72"/>
  <c r="F220" i="72"/>
  <c r="G220" i="72"/>
  <c r="H220" i="72"/>
  <c r="I220" i="72"/>
  <c r="B224" i="72"/>
  <c r="B224" i="73" s="1"/>
  <c r="B226" i="72"/>
  <c r="B226" i="73" s="1"/>
  <c r="B229" i="72"/>
  <c r="B229" i="73" s="1"/>
  <c r="E232" i="72"/>
  <c r="F232" i="72"/>
  <c r="G232" i="72"/>
  <c r="H232" i="72"/>
  <c r="D232" i="73" s="1"/>
  <c r="G234" i="72"/>
  <c r="F236" i="72"/>
  <c r="H236" i="72"/>
  <c r="H240" i="72" s="1"/>
  <c r="F240" i="72"/>
  <c r="C6" i="71"/>
  <c r="C8" i="71"/>
  <c r="B12" i="71"/>
  <c r="B13" i="71"/>
  <c r="B14" i="71"/>
  <c r="B14" i="72" s="1"/>
  <c r="B14" i="73" s="1"/>
  <c r="B15" i="71"/>
  <c r="B16" i="71"/>
  <c r="B16" i="72" s="1"/>
  <c r="B16" i="73" s="1"/>
  <c r="B17" i="71"/>
  <c r="B18" i="71"/>
  <c r="B18" i="72" s="1"/>
  <c r="B18" i="73" s="1"/>
  <c r="B19" i="71"/>
  <c r="B20" i="71"/>
  <c r="B20" i="72" s="1"/>
  <c r="B20" i="73" s="1"/>
  <c r="B21" i="71"/>
  <c r="B22" i="71"/>
  <c r="B22" i="72" s="1"/>
  <c r="B22" i="73" s="1"/>
  <c r="D23" i="71"/>
  <c r="E23" i="71"/>
  <c r="F23" i="71"/>
  <c r="C23" i="73" s="1"/>
  <c r="J23" i="73" s="1"/>
  <c r="B27" i="71"/>
  <c r="B27" i="72" s="1"/>
  <c r="B27" i="73" s="1"/>
  <c r="B28" i="71"/>
  <c r="B28" i="72" s="1"/>
  <c r="B28" i="73" s="1"/>
  <c r="B29" i="71"/>
  <c r="B29" i="72" s="1"/>
  <c r="B29" i="73" s="1"/>
  <c r="B30" i="71"/>
  <c r="B30" i="72" s="1"/>
  <c r="B30" i="73" s="1"/>
  <c r="B31" i="71"/>
  <c r="B31" i="72" s="1"/>
  <c r="B31" i="73" s="1"/>
  <c r="B32" i="71"/>
  <c r="B32" i="72" s="1"/>
  <c r="B32" i="73" s="1"/>
  <c r="B33" i="71"/>
  <c r="B33" i="72" s="1"/>
  <c r="B33" i="73" s="1"/>
  <c r="B34" i="71"/>
  <c r="B34" i="72" s="1"/>
  <c r="B34" i="73" s="1"/>
  <c r="B35" i="71"/>
  <c r="B35" i="72" s="1"/>
  <c r="B35" i="73" s="1"/>
  <c r="B36" i="71"/>
  <c r="B36" i="72" s="1"/>
  <c r="B36" i="73" s="1"/>
  <c r="B37" i="71"/>
  <c r="B37" i="72" s="1"/>
  <c r="B37" i="73" s="1"/>
  <c r="D38" i="71"/>
  <c r="E38" i="71"/>
  <c r="E127" i="71" s="1"/>
  <c r="F38" i="71"/>
  <c r="C38" i="73" s="1"/>
  <c r="J38" i="73" s="1"/>
  <c r="B43" i="71"/>
  <c r="B43" i="72" s="1"/>
  <c r="B43" i="73" s="1"/>
  <c r="B44" i="71"/>
  <c r="B45" i="71"/>
  <c r="B45" i="72" s="1"/>
  <c r="B45" i="73" s="1"/>
  <c r="B46" i="71"/>
  <c r="B47" i="71"/>
  <c r="B47" i="72" s="1"/>
  <c r="B47" i="73" s="1"/>
  <c r="B49" i="71"/>
  <c r="B50" i="71"/>
  <c r="B50" i="72" s="1"/>
  <c r="B50" i="73" s="1"/>
  <c r="B51" i="71"/>
  <c r="B52" i="71"/>
  <c r="B52" i="72" s="1"/>
  <c r="B52" i="73" s="1"/>
  <c r="B53" i="71"/>
  <c r="B55" i="71"/>
  <c r="B55" i="72" s="1"/>
  <c r="B55" i="73" s="1"/>
  <c r="B56" i="71"/>
  <c r="B57" i="71"/>
  <c r="B57" i="72" s="1"/>
  <c r="B57" i="73" s="1"/>
  <c r="B58" i="71"/>
  <c r="B59" i="71"/>
  <c r="B59" i="72" s="1"/>
  <c r="B59" i="73" s="1"/>
  <c r="B60" i="71"/>
  <c r="B61" i="71"/>
  <c r="B61" i="72" s="1"/>
  <c r="B61" i="73" s="1"/>
  <c r="B62" i="71"/>
  <c r="B63" i="71"/>
  <c r="B63" i="72" s="1"/>
  <c r="B63" i="73" s="1"/>
  <c r="B64" i="71"/>
  <c r="B66" i="71"/>
  <c r="B66" i="72" s="1"/>
  <c r="B66" i="73" s="1"/>
  <c r="B67" i="71"/>
  <c r="B68" i="71"/>
  <c r="B68" i="72" s="1"/>
  <c r="B68" i="73" s="1"/>
  <c r="B69" i="71"/>
  <c r="B70" i="71"/>
  <c r="B70" i="72" s="1"/>
  <c r="B70" i="73" s="1"/>
  <c r="B71" i="71"/>
  <c r="B72" i="71"/>
  <c r="B72" i="72" s="1"/>
  <c r="B72" i="73" s="1"/>
  <c r="B73" i="71"/>
  <c r="B74" i="71"/>
  <c r="B74" i="72" s="1"/>
  <c r="B74" i="73" s="1"/>
  <c r="B75" i="71"/>
  <c r="B79" i="71"/>
  <c r="B79" i="72" s="1"/>
  <c r="B79" i="73" s="1"/>
  <c r="B80" i="71"/>
  <c r="B81" i="71"/>
  <c r="B81" i="72" s="1"/>
  <c r="B81" i="73" s="1"/>
  <c r="B82" i="71"/>
  <c r="B83" i="71"/>
  <c r="B83" i="72" s="1"/>
  <c r="B83" i="73" s="1"/>
  <c r="B84" i="71"/>
  <c r="B85" i="71"/>
  <c r="B85" i="72" s="1"/>
  <c r="B85" i="73" s="1"/>
  <c r="B86" i="71"/>
  <c r="B87" i="71"/>
  <c r="B87" i="72" s="1"/>
  <c r="B87" i="73" s="1"/>
  <c r="B88" i="71"/>
  <c r="B89" i="71"/>
  <c r="B89" i="72" s="1"/>
  <c r="B89" i="73" s="1"/>
  <c r="B90" i="71"/>
  <c r="B91" i="71"/>
  <c r="B91" i="72" s="1"/>
  <c r="B91" i="73" s="1"/>
  <c r="B92" i="71"/>
  <c r="B93" i="71"/>
  <c r="B93" i="72" s="1"/>
  <c r="B93" i="73" s="1"/>
  <c r="D94" i="71"/>
  <c r="E94" i="71"/>
  <c r="F94" i="71"/>
  <c r="C94" i="73" s="1"/>
  <c r="J94" i="73" s="1"/>
  <c r="B99" i="71"/>
  <c r="B99" i="72" s="1"/>
  <c r="B99" i="73" s="1"/>
  <c r="B100" i="71"/>
  <c r="B100" i="72" s="1"/>
  <c r="B100" i="73" s="1"/>
  <c r="B101" i="71"/>
  <c r="B101" i="72" s="1"/>
  <c r="B101" i="73" s="1"/>
  <c r="B102" i="71"/>
  <c r="B102" i="72" s="1"/>
  <c r="B102" i="73" s="1"/>
  <c r="B103" i="71"/>
  <c r="B103" i="72" s="1"/>
  <c r="B103" i="73" s="1"/>
  <c r="B105" i="71"/>
  <c r="B105" i="72" s="1"/>
  <c r="B105" i="73" s="1"/>
  <c r="B106" i="71"/>
  <c r="B106" i="72" s="1"/>
  <c r="B106" i="73" s="1"/>
  <c r="B107" i="71"/>
  <c r="B107" i="72" s="1"/>
  <c r="B107" i="73" s="1"/>
  <c r="B108" i="71"/>
  <c r="B108" i="72" s="1"/>
  <c r="B108" i="73" s="1"/>
  <c r="B109" i="71"/>
  <c r="B109" i="72" s="1"/>
  <c r="B109" i="73" s="1"/>
  <c r="D110" i="71"/>
  <c r="E110" i="71"/>
  <c r="F110" i="71"/>
  <c r="B114" i="71"/>
  <c r="B115" i="71"/>
  <c r="B115" i="72" s="1"/>
  <c r="B115" i="73" s="1"/>
  <c r="B116" i="71"/>
  <c r="B117" i="71"/>
  <c r="B117" i="72" s="1"/>
  <c r="B117" i="73" s="1"/>
  <c r="B118" i="71"/>
  <c r="B120" i="71"/>
  <c r="B120" i="72" s="1"/>
  <c r="B120" i="73" s="1"/>
  <c r="B121" i="71"/>
  <c r="B122" i="71"/>
  <c r="B122" i="72" s="1"/>
  <c r="B122" i="73" s="1"/>
  <c r="B123" i="71"/>
  <c r="B124" i="71"/>
  <c r="B124" i="72" s="1"/>
  <c r="B124" i="73" s="1"/>
  <c r="D125" i="71"/>
  <c r="E125" i="71"/>
  <c r="F125" i="71"/>
  <c r="C125" i="73" s="1"/>
  <c r="J125" i="73" s="1"/>
  <c r="D127" i="71"/>
  <c r="B135" i="71"/>
  <c r="B136" i="71"/>
  <c r="B136" i="72" s="1"/>
  <c r="B136" i="73" s="1"/>
  <c r="B137" i="71"/>
  <c r="B138" i="71"/>
  <c r="B138" i="72" s="1"/>
  <c r="B138" i="73" s="1"/>
  <c r="B139" i="71"/>
  <c r="B141" i="71"/>
  <c r="B141" i="72" s="1"/>
  <c r="B141" i="73" s="1"/>
  <c r="B142" i="71"/>
  <c r="B143" i="71"/>
  <c r="B143" i="72" s="1"/>
  <c r="B143" i="73" s="1"/>
  <c r="B144" i="71"/>
  <c r="B145" i="71"/>
  <c r="B145" i="72" s="1"/>
  <c r="B145" i="73" s="1"/>
  <c r="B147" i="71"/>
  <c r="B148" i="71"/>
  <c r="B148" i="72" s="1"/>
  <c r="B148" i="73" s="1"/>
  <c r="B149" i="71"/>
  <c r="B150" i="71"/>
  <c r="B150" i="72" s="1"/>
  <c r="B150" i="73" s="1"/>
  <c r="B151" i="71"/>
  <c r="B153" i="71"/>
  <c r="B153" i="72" s="1"/>
  <c r="B153" i="73" s="1"/>
  <c r="B154" i="71"/>
  <c r="B155" i="71"/>
  <c r="B155" i="72" s="1"/>
  <c r="B155" i="73" s="1"/>
  <c r="B156" i="71"/>
  <c r="B157" i="71"/>
  <c r="B157" i="72" s="1"/>
  <c r="B157" i="73" s="1"/>
  <c r="B159" i="71"/>
  <c r="B160" i="71"/>
  <c r="B160" i="72" s="1"/>
  <c r="B160" i="73" s="1"/>
  <c r="B161" i="71"/>
  <c r="B162" i="71"/>
  <c r="B162" i="72" s="1"/>
  <c r="B162" i="73" s="1"/>
  <c r="B163" i="71"/>
  <c r="D164" i="71"/>
  <c r="E164" i="71"/>
  <c r="F164" i="71"/>
  <c r="C164" i="72" s="1"/>
  <c r="I164" i="72" s="1"/>
  <c r="B172" i="71"/>
  <c r="B172" i="72" s="1"/>
  <c r="B172" i="73" s="1"/>
  <c r="B173" i="71"/>
  <c r="B173" i="72" s="1"/>
  <c r="B173" i="73" s="1"/>
  <c r="B174" i="71"/>
  <c r="B174" i="72" s="1"/>
  <c r="B174" i="73" s="1"/>
  <c r="B175" i="71"/>
  <c r="B175" i="72" s="1"/>
  <c r="B175" i="73" s="1"/>
  <c r="B176" i="71"/>
  <c r="B176" i="72" s="1"/>
  <c r="B176" i="73" s="1"/>
  <c r="D177" i="71"/>
  <c r="E177" i="71"/>
  <c r="F177" i="71"/>
  <c r="C180" i="71"/>
  <c r="B183" i="71"/>
  <c r="B183" i="72" s="1"/>
  <c r="B183" i="73" s="1"/>
  <c r="B184" i="71"/>
  <c r="B185" i="71"/>
  <c r="B185" i="72" s="1"/>
  <c r="B185" i="73" s="1"/>
  <c r="B186" i="71"/>
  <c r="B187" i="71"/>
  <c r="B187" i="72" s="1"/>
  <c r="B187" i="73" s="1"/>
  <c r="B189" i="71"/>
  <c r="B190" i="71"/>
  <c r="B190" i="72" s="1"/>
  <c r="B190" i="73" s="1"/>
  <c r="B191" i="71"/>
  <c r="B192" i="71"/>
  <c r="B192" i="72" s="1"/>
  <c r="B192" i="73" s="1"/>
  <c r="B193" i="71"/>
  <c r="B195" i="71"/>
  <c r="B195" i="72" s="1"/>
  <c r="B195" i="73" s="1"/>
  <c r="B196" i="71"/>
  <c r="B197" i="71"/>
  <c r="B197" i="72" s="1"/>
  <c r="B197" i="73" s="1"/>
  <c r="B198" i="71"/>
  <c r="B199" i="71"/>
  <c r="B199" i="72" s="1"/>
  <c r="B199" i="73" s="1"/>
  <c r="B201" i="71"/>
  <c r="B202" i="71"/>
  <c r="B202" i="72" s="1"/>
  <c r="B202" i="73" s="1"/>
  <c r="B203" i="71"/>
  <c r="B204" i="71"/>
  <c r="B204" i="72" s="1"/>
  <c r="B204" i="73" s="1"/>
  <c r="B205" i="71"/>
  <c r="B207" i="71"/>
  <c r="B207" i="72" s="1"/>
  <c r="B207" i="73" s="1"/>
  <c r="B208" i="71"/>
  <c r="B209" i="71"/>
  <c r="B209" i="72" s="1"/>
  <c r="B209" i="73" s="1"/>
  <c r="B210" i="71"/>
  <c r="B211" i="71"/>
  <c r="B211" i="72" s="1"/>
  <c r="B211" i="73" s="1"/>
  <c r="D212" i="71"/>
  <c r="E212" i="71"/>
  <c r="F212" i="71"/>
  <c r="C212" i="73" s="1"/>
  <c r="J212" i="73" s="1"/>
  <c r="B215" i="71"/>
  <c r="B215" i="72" s="1"/>
  <c r="B215" i="73" s="1"/>
  <c r="B216" i="71"/>
  <c r="B216" i="72" s="1"/>
  <c r="B216" i="73" s="1"/>
  <c r="B217" i="71"/>
  <c r="B217" i="72" s="1"/>
  <c r="B217" i="73" s="1"/>
  <c r="B218" i="71"/>
  <c r="B218" i="72" s="1"/>
  <c r="B218" i="73" s="1"/>
  <c r="B219" i="71"/>
  <c r="B219" i="72" s="1"/>
  <c r="B219" i="73" s="1"/>
  <c r="D220" i="71"/>
  <c r="E220" i="71"/>
  <c r="F220" i="71"/>
  <c r="C220" i="73" s="1"/>
  <c r="J220" i="73" s="1"/>
  <c r="B223" i="71"/>
  <c r="B223" i="72" s="1"/>
  <c r="B223" i="73" s="1"/>
  <c r="B224" i="71"/>
  <c r="B225" i="71"/>
  <c r="B225" i="72" s="1"/>
  <c r="B225" i="73" s="1"/>
  <c r="B226" i="71"/>
  <c r="B227" i="71"/>
  <c r="B227" i="72" s="1"/>
  <c r="B227" i="73" s="1"/>
  <c r="B229" i="71"/>
  <c r="B230" i="71"/>
  <c r="B230" i="72" s="1"/>
  <c r="B230" i="73" s="1"/>
  <c r="B231" i="71"/>
  <c r="B231" i="72" s="1"/>
  <c r="B231" i="73" s="1"/>
  <c r="D232" i="71"/>
  <c r="E232" i="71"/>
  <c r="F232" i="71"/>
  <c r="D234" i="71"/>
  <c r="E234" i="71"/>
  <c r="F234" i="71"/>
  <c r="D236" i="71"/>
  <c r="E236" i="71"/>
  <c r="D238" i="71"/>
  <c r="E238" i="71"/>
  <c r="D240" i="71"/>
  <c r="E240" i="71"/>
  <c r="F12" i="69"/>
  <c r="F13" i="69"/>
  <c r="F23" i="69" s="1"/>
  <c r="F14" i="69"/>
  <c r="F15" i="69"/>
  <c r="F16" i="69"/>
  <c r="F17" i="69"/>
  <c r="F18" i="69"/>
  <c r="F19" i="69"/>
  <c r="F20" i="69"/>
  <c r="F21" i="69"/>
  <c r="F22" i="69"/>
  <c r="C23" i="69"/>
  <c r="C23" i="71" s="1"/>
  <c r="D23" i="69"/>
  <c r="D23" i="72" s="1"/>
  <c r="E23" i="69"/>
  <c r="E23" i="73" s="1"/>
  <c r="F27" i="69"/>
  <c r="F28" i="69"/>
  <c r="F29" i="69"/>
  <c r="F30" i="69"/>
  <c r="F31" i="69"/>
  <c r="F32" i="69"/>
  <c r="F33" i="69"/>
  <c r="F34" i="69"/>
  <c r="F35" i="69"/>
  <c r="F36" i="69"/>
  <c r="F37" i="69"/>
  <c r="C38" i="69"/>
  <c r="C38" i="71" s="1"/>
  <c r="D38" i="69"/>
  <c r="D38" i="72" s="1"/>
  <c r="E38" i="69"/>
  <c r="E38" i="73" s="1"/>
  <c r="F38" i="69"/>
  <c r="F43" i="69"/>
  <c r="F44" i="69"/>
  <c r="F94" i="69" s="1"/>
  <c r="F45" i="69"/>
  <c r="F46" i="69"/>
  <c r="F47" i="69"/>
  <c r="F49" i="69"/>
  <c r="F50" i="69"/>
  <c r="F51" i="69"/>
  <c r="F52" i="69"/>
  <c r="F53" i="69"/>
  <c r="F55" i="69"/>
  <c r="F56" i="69"/>
  <c r="F57" i="69"/>
  <c r="F58" i="69"/>
  <c r="F59" i="69"/>
  <c r="F60" i="69"/>
  <c r="F61" i="69"/>
  <c r="F62" i="69"/>
  <c r="F63" i="69"/>
  <c r="F64" i="69"/>
  <c r="F66" i="69"/>
  <c r="F67" i="69"/>
  <c r="F68" i="69"/>
  <c r="F69" i="69"/>
  <c r="F70" i="69"/>
  <c r="F71" i="69"/>
  <c r="F72" i="69"/>
  <c r="F73" i="69"/>
  <c r="F74" i="69"/>
  <c r="F75" i="69"/>
  <c r="F79" i="69"/>
  <c r="F80" i="69"/>
  <c r="F81" i="69"/>
  <c r="F82" i="69"/>
  <c r="F83" i="69"/>
  <c r="F84" i="69"/>
  <c r="F85" i="69"/>
  <c r="F86" i="69"/>
  <c r="F87" i="69"/>
  <c r="F88" i="69"/>
  <c r="F89" i="69"/>
  <c r="F90" i="69"/>
  <c r="F91" i="69"/>
  <c r="F92" i="69"/>
  <c r="F93" i="69"/>
  <c r="C94" i="69"/>
  <c r="C94" i="71" s="1"/>
  <c r="D94" i="69"/>
  <c r="D94" i="72" s="1"/>
  <c r="E94" i="69"/>
  <c r="E94" i="73" s="1"/>
  <c r="F99" i="69"/>
  <c r="F100" i="69"/>
  <c r="F101" i="69"/>
  <c r="F102" i="69"/>
  <c r="F103" i="69"/>
  <c r="F105" i="69"/>
  <c r="F106" i="69"/>
  <c r="F110" i="69" s="1"/>
  <c r="F107" i="69"/>
  <c r="F108" i="69"/>
  <c r="F109" i="69"/>
  <c r="C110" i="69"/>
  <c r="C110" i="71" s="1"/>
  <c r="D110" i="69"/>
  <c r="D110" i="72" s="1"/>
  <c r="E110" i="69"/>
  <c r="E110" i="73" s="1"/>
  <c r="F114" i="69"/>
  <c r="F115" i="69"/>
  <c r="F116" i="69"/>
  <c r="F117" i="69"/>
  <c r="F118" i="69"/>
  <c r="F120" i="69"/>
  <c r="F121" i="69"/>
  <c r="F125" i="69" s="1"/>
  <c r="F122" i="69"/>
  <c r="F123" i="69"/>
  <c r="F124" i="69"/>
  <c r="C125" i="69"/>
  <c r="C125" i="71" s="1"/>
  <c r="D125" i="69"/>
  <c r="D125" i="72" s="1"/>
  <c r="E125" i="69"/>
  <c r="E125" i="73" s="1"/>
  <c r="C127" i="69"/>
  <c r="C127" i="71" s="1"/>
  <c r="C236" i="71" s="1"/>
  <c r="C240" i="71" s="1"/>
  <c r="E127" i="69"/>
  <c r="E127" i="73" s="1"/>
  <c r="E236" i="73" s="1"/>
  <c r="E240" i="73" s="1"/>
  <c r="C132" i="69"/>
  <c r="F135" i="69"/>
  <c r="F136" i="69"/>
  <c r="F137" i="69"/>
  <c r="F138" i="69"/>
  <c r="F139" i="69"/>
  <c r="F141" i="69"/>
  <c r="F142" i="69"/>
  <c r="F143" i="69"/>
  <c r="F144" i="69"/>
  <c r="F145" i="69"/>
  <c r="F147" i="69"/>
  <c r="F148" i="69"/>
  <c r="F149" i="69"/>
  <c r="F150" i="69"/>
  <c r="F151" i="69"/>
  <c r="F153" i="69"/>
  <c r="F154" i="69"/>
  <c r="F155" i="69"/>
  <c r="F156" i="69"/>
  <c r="F157" i="69"/>
  <c r="F159" i="69"/>
  <c r="F160" i="69"/>
  <c r="F164" i="69" s="1"/>
  <c r="F161" i="69"/>
  <c r="F162" i="69"/>
  <c r="F163" i="69"/>
  <c r="C164" i="69"/>
  <c r="C164" i="71" s="1"/>
  <c r="D164" i="69"/>
  <c r="D164" i="72" s="1"/>
  <c r="E164" i="69"/>
  <c r="E164" i="73" s="1"/>
  <c r="F167" i="69"/>
  <c r="F168" i="69"/>
  <c r="F169" i="69"/>
  <c r="F170" i="69"/>
  <c r="F172" i="69"/>
  <c r="F173" i="69"/>
  <c r="F174" i="69"/>
  <c r="F175" i="69"/>
  <c r="F176" i="69"/>
  <c r="C177" i="69"/>
  <c r="C177" i="71" s="1"/>
  <c r="D177" i="69"/>
  <c r="D234" i="69" s="1"/>
  <c r="E177" i="69"/>
  <c r="E177" i="73" s="1"/>
  <c r="F177" i="69"/>
  <c r="F180" i="69"/>
  <c r="F183" i="69"/>
  <c r="F184" i="69"/>
  <c r="F185" i="69"/>
  <c r="F186" i="69"/>
  <c r="F187" i="69"/>
  <c r="F189" i="69"/>
  <c r="F190" i="69"/>
  <c r="F191" i="69"/>
  <c r="F192" i="69"/>
  <c r="F193" i="69"/>
  <c r="F195" i="69"/>
  <c r="F196" i="69"/>
  <c r="F197" i="69"/>
  <c r="F198" i="69"/>
  <c r="F199" i="69"/>
  <c r="F201" i="69"/>
  <c r="F202" i="69"/>
  <c r="F203" i="69"/>
  <c r="F204" i="69"/>
  <c r="F205" i="69"/>
  <c r="F207" i="69"/>
  <c r="F208" i="69"/>
  <c r="F209" i="69"/>
  <c r="F210" i="69"/>
  <c r="F211" i="69"/>
  <c r="C212" i="69"/>
  <c r="C212" i="71" s="1"/>
  <c r="D212" i="69"/>
  <c r="D212" i="72" s="1"/>
  <c r="E212" i="69"/>
  <c r="E212" i="73" s="1"/>
  <c r="F212" i="69"/>
  <c r="F215" i="69"/>
  <c r="F216" i="69"/>
  <c r="F220" i="69" s="1"/>
  <c r="F217" i="69"/>
  <c r="F218" i="69"/>
  <c r="F219" i="69"/>
  <c r="C220" i="69"/>
  <c r="C220" i="71" s="1"/>
  <c r="D220" i="69"/>
  <c r="D220" i="72" s="1"/>
  <c r="E220" i="69"/>
  <c r="E220" i="73" s="1"/>
  <c r="F223" i="69"/>
  <c r="F224" i="69"/>
  <c r="F225" i="69"/>
  <c r="F226" i="69"/>
  <c r="F227" i="69"/>
  <c r="F229" i="69"/>
  <c r="F230" i="69"/>
  <c r="F232" i="69" s="1"/>
  <c r="F231" i="69"/>
  <c r="C232" i="69"/>
  <c r="C232" i="71" s="1"/>
  <c r="D232" i="69"/>
  <c r="D232" i="72" s="1"/>
  <c r="E232" i="69"/>
  <c r="E232" i="73" s="1"/>
  <c r="C234" i="69"/>
  <c r="E234" i="69"/>
  <c r="C236" i="69"/>
  <c r="E236" i="69"/>
  <c r="C238" i="69"/>
  <c r="E238" i="69"/>
  <c r="C240" i="69"/>
  <c r="E240" i="69"/>
  <c r="E18" i="67"/>
  <c r="F18" i="67"/>
  <c r="G18" i="67"/>
  <c r="H18" i="67"/>
  <c r="E27" i="67"/>
  <c r="F27" i="67"/>
  <c r="G27" i="67"/>
  <c r="H27" i="67"/>
  <c r="E56" i="67"/>
  <c r="F56" i="67"/>
  <c r="G56" i="67"/>
  <c r="H56" i="67"/>
  <c r="E67" i="67"/>
  <c r="F67" i="67"/>
  <c r="G67" i="67"/>
  <c r="H67" i="67"/>
  <c r="E77" i="67"/>
  <c r="F77" i="67"/>
  <c r="G77" i="67"/>
  <c r="G79" i="67" s="1"/>
  <c r="G160" i="67" s="1"/>
  <c r="G161" i="67" s="1"/>
  <c r="H77" i="67"/>
  <c r="E79" i="67"/>
  <c r="E160" i="67" s="1"/>
  <c r="E161" i="67" s="1"/>
  <c r="F79" i="67"/>
  <c r="H79" i="67"/>
  <c r="E88" i="67"/>
  <c r="E89" i="67"/>
  <c r="E91" i="67"/>
  <c r="E92" i="67"/>
  <c r="E94" i="67"/>
  <c r="E95" i="67"/>
  <c r="E97" i="67"/>
  <c r="E98" i="67"/>
  <c r="E100" i="67"/>
  <c r="E101" i="67"/>
  <c r="C102" i="67"/>
  <c r="C158" i="67" s="1"/>
  <c r="D102" i="67"/>
  <c r="E102" i="67"/>
  <c r="F102" i="67"/>
  <c r="G102" i="67"/>
  <c r="G158" i="67" s="1"/>
  <c r="H102" i="67"/>
  <c r="E105" i="67"/>
  <c r="E106" i="67"/>
  <c r="E107" i="67"/>
  <c r="E108" i="67"/>
  <c r="E110" i="67"/>
  <c r="E113" i="67" s="1"/>
  <c r="E111" i="67"/>
  <c r="E112" i="67"/>
  <c r="C113" i="67"/>
  <c r="D113" i="67"/>
  <c r="F113" i="67"/>
  <c r="G113" i="67"/>
  <c r="H113" i="67"/>
  <c r="E116" i="67"/>
  <c r="E118" i="67"/>
  <c r="E120" i="67"/>
  <c r="E121" i="67"/>
  <c r="E135" i="67" s="1"/>
  <c r="E122" i="67"/>
  <c r="E124" i="67"/>
  <c r="E125" i="67"/>
  <c r="E126" i="67"/>
  <c r="E128" i="67"/>
  <c r="E129" i="67"/>
  <c r="E130" i="67"/>
  <c r="E132" i="67"/>
  <c r="E133" i="67"/>
  <c r="E134" i="67"/>
  <c r="C135" i="67"/>
  <c r="D135" i="67"/>
  <c r="F135" i="67"/>
  <c r="G135" i="67"/>
  <c r="H135" i="67"/>
  <c r="E138" i="67"/>
  <c r="E139" i="67"/>
  <c r="E140" i="67"/>
  <c r="E141" i="67"/>
  <c r="E142" i="67"/>
  <c r="C143" i="67"/>
  <c r="D143" i="67"/>
  <c r="E143" i="67"/>
  <c r="F143" i="67"/>
  <c r="G143" i="67"/>
  <c r="H143" i="67"/>
  <c r="E146" i="67"/>
  <c r="E147" i="67"/>
  <c r="E148" i="67"/>
  <c r="E149" i="67"/>
  <c r="E150" i="67"/>
  <c r="E151" i="67"/>
  <c r="E153" i="67"/>
  <c r="E156" i="67" s="1"/>
  <c r="E154" i="67"/>
  <c r="E155" i="67"/>
  <c r="C156" i="67"/>
  <c r="D156" i="67"/>
  <c r="F156" i="67"/>
  <c r="G156" i="67"/>
  <c r="H156" i="67"/>
  <c r="D158" i="67"/>
  <c r="F158" i="67"/>
  <c r="H158" i="67"/>
  <c r="F160" i="67"/>
  <c r="H160" i="67"/>
  <c r="F161" i="67"/>
  <c r="H161" i="67"/>
  <c r="C234" i="71" l="1"/>
  <c r="C238" i="71" s="1"/>
  <c r="F234" i="69"/>
  <c r="E238" i="72"/>
  <c r="E158" i="67"/>
  <c r="E234" i="73"/>
  <c r="E238" i="73" s="1"/>
  <c r="F127" i="69"/>
  <c r="F236" i="69" s="1"/>
  <c r="F240" i="69" s="1"/>
  <c r="C232" i="73"/>
  <c r="J232" i="73" s="1"/>
  <c r="C232" i="72"/>
  <c r="I232" i="72" s="1"/>
  <c r="C177" i="73"/>
  <c r="J177" i="73" s="1"/>
  <c r="C177" i="72"/>
  <c r="I177" i="72" s="1"/>
  <c r="C110" i="73"/>
  <c r="J110" i="73" s="1"/>
  <c r="C110" i="72"/>
  <c r="I110" i="72" s="1"/>
  <c r="C212" i="72"/>
  <c r="I212" i="72" s="1"/>
  <c r="D177" i="72"/>
  <c r="D234" i="72" s="1"/>
  <c r="D164" i="73"/>
  <c r="D234" i="73" s="1"/>
  <c r="D238" i="73" s="1"/>
  <c r="H234" i="72"/>
  <c r="H238" i="72" s="1"/>
  <c r="F234" i="72"/>
  <c r="F238" i="72" s="1"/>
  <c r="C125" i="72"/>
  <c r="I125" i="72" s="1"/>
  <c r="C23" i="72"/>
  <c r="I23" i="72" s="1"/>
  <c r="J164" i="73"/>
  <c r="C234" i="73"/>
  <c r="D127" i="69"/>
  <c r="F127" i="71"/>
  <c r="C234" i="72"/>
  <c r="C94" i="72"/>
  <c r="I94" i="72" s="1"/>
  <c r="G127" i="72"/>
  <c r="G236" i="72" s="1"/>
  <c r="G240" i="72" s="1"/>
  <c r="E127" i="72"/>
  <c r="E236" i="72" s="1"/>
  <c r="E240" i="72" s="1"/>
  <c r="A63" i="76"/>
  <c r="A65" i="76" s="1"/>
  <c r="A66" i="76" s="1"/>
  <c r="A67" i="76" s="1"/>
  <c r="A68" i="76" s="1"/>
  <c r="A69" i="76" s="1"/>
  <c r="A70" i="76" s="1"/>
  <c r="A71" i="76" s="1"/>
  <c r="A72" i="76" s="1"/>
  <c r="A73" i="76" s="1"/>
  <c r="A74" i="76" s="1"/>
  <c r="A75" i="76" s="1"/>
  <c r="A76" i="76" s="1"/>
  <c r="A77" i="76" s="1"/>
  <c r="A78" i="76" s="1"/>
  <c r="A79" i="76" s="1"/>
  <c r="A80" i="76" s="1"/>
  <c r="A81" i="76" s="1"/>
  <c r="A82" i="76" s="1"/>
  <c r="A83" i="76" s="1"/>
  <c r="A84" i="76" s="1"/>
  <c r="A85" i="76" s="1"/>
  <c r="A86" i="76" s="1"/>
  <c r="A87" i="76" s="1"/>
  <c r="A89" i="76" s="1"/>
  <c r="A91" i="76" s="1"/>
  <c r="A92" i="76" s="1"/>
  <c r="A93" i="76" s="1"/>
  <c r="A94" i="76" s="1"/>
  <c r="A95" i="76" s="1"/>
  <c r="A96" i="76" s="1"/>
  <c r="A97" i="76" s="1"/>
  <c r="A98" i="76" s="1"/>
  <c r="A99" i="76" s="1"/>
  <c r="A100" i="76" s="1"/>
  <c r="A101" i="76" s="1"/>
  <c r="A102" i="76" s="1"/>
  <c r="A103" i="76" s="1"/>
  <c r="A104" i="76" s="1"/>
  <c r="A105" i="76" s="1"/>
  <c r="A106" i="76" s="1"/>
  <c r="A107" i="76" s="1"/>
  <c r="A108" i="76" s="1"/>
  <c r="A110" i="76" s="1"/>
  <c r="A112" i="76" s="1"/>
  <c r="A113" i="76" s="1"/>
  <c r="A114" i="76" s="1"/>
  <c r="A146" i="76"/>
  <c r="A156" i="77"/>
  <c r="A124" i="77"/>
  <c r="A125" i="77" s="1"/>
  <c r="A126" i="77" s="1"/>
  <c r="A128" i="77" s="1"/>
  <c r="A129" i="77" s="1"/>
  <c r="A130" i="77" s="1"/>
  <c r="A131" i="77" s="1"/>
  <c r="A132" i="77" s="1"/>
  <c r="N110" i="76"/>
  <c r="O89" i="76" s="1"/>
  <c r="I110" i="76"/>
  <c r="J89" i="76" s="1"/>
  <c r="E110" i="76"/>
  <c r="F89" i="76" s="1"/>
  <c r="M35" i="76"/>
  <c r="M37" i="76"/>
  <c r="M39" i="76"/>
  <c r="M43" i="76"/>
  <c r="M45" i="76"/>
  <c r="M47" i="76"/>
  <c r="M36" i="76"/>
  <c r="M40" i="76"/>
  <c r="M44" i="76"/>
  <c r="M50" i="76"/>
  <c r="M52" i="76"/>
  <c r="M54" i="76"/>
  <c r="M56" i="76"/>
  <c r="M58" i="76"/>
  <c r="M61" i="76"/>
  <c r="M63" i="76"/>
  <c r="H35" i="76"/>
  <c r="H37" i="76"/>
  <c r="H39" i="76"/>
  <c r="H43" i="76"/>
  <c r="H45" i="76"/>
  <c r="H47" i="76"/>
  <c r="H38" i="76"/>
  <c r="H46" i="76"/>
  <c r="H50" i="76"/>
  <c r="H52" i="76"/>
  <c r="H54" i="76"/>
  <c r="H56" i="76"/>
  <c r="H58" i="76"/>
  <c r="H61" i="76"/>
  <c r="H63" i="76"/>
  <c r="D35" i="76"/>
  <c r="D37" i="76"/>
  <c r="D39" i="76"/>
  <c r="D43" i="76"/>
  <c r="D45" i="76"/>
  <c r="D47" i="76"/>
  <c r="D36" i="76"/>
  <c r="D40" i="76"/>
  <c r="D44" i="76"/>
  <c r="D50" i="76"/>
  <c r="D52" i="76"/>
  <c r="D54" i="76"/>
  <c r="D56" i="76"/>
  <c r="D58" i="76"/>
  <c r="D61" i="76"/>
  <c r="D63" i="76"/>
  <c r="M59" i="76"/>
  <c r="H59" i="76"/>
  <c r="D59" i="76"/>
  <c r="H57" i="76"/>
  <c r="M55" i="76"/>
  <c r="D55" i="76"/>
  <c r="H53" i="76"/>
  <c r="M51" i="76"/>
  <c r="D51" i="76"/>
  <c r="D46" i="76"/>
  <c r="M41" i="76"/>
  <c r="H41" i="76"/>
  <c r="D41" i="76"/>
  <c r="M38" i="76"/>
  <c r="H36" i="76"/>
  <c r="J108" i="76"/>
  <c r="L89" i="76"/>
  <c r="G89" i="76"/>
  <c r="C89" i="76"/>
  <c r="J72" i="76"/>
  <c r="O36" i="76"/>
  <c r="O38" i="76"/>
  <c r="O40" i="76"/>
  <c r="O44" i="76"/>
  <c r="O46" i="76"/>
  <c r="O35" i="76"/>
  <c r="O37" i="76"/>
  <c r="O45" i="76"/>
  <c r="O51" i="76"/>
  <c r="O53" i="76"/>
  <c r="O55" i="76"/>
  <c r="O57" i="76"/>
  <c r="O63" i="76"/>
  <c r="J36" i="76"/>
  <c r="J38" i="76"/>
  <c r="J40" i="76"/>
  <c r="J44" i="76"/>
  <c r="J46" i="76"/>
  <c r="J39" i="76"/>
  <c r="J43" i="76"/>
  <c r="J47" i="76"/>
  <c r="J51" i="76"/>
  <c r="J53" i="76"/>
  <c r="J55" i="76"/>
  <c r="J57" i="76"/>
  <c r="J63" i="76"/>
  <c r="F36" i="76"/>
  <c r="F38" i="76"/>
  <c r="F40" i="76"/>
  <c r="F44" i="76"/>
  <c r="F46" i="76"/>
  <c r="F35" i="76"/>
  <c r="F37" i="76"/>
  <c r="F45" i="76"/>
  <c r="F51" i="76"/>
  <c r="F53" i="76"/>
  <c r="F55" i="76"/>
  <c r="F57" i="76"/>
  <c r="F63" i="76"/>
  <c r="O61" i="76"/>
  <c r="F61" i="76"/>
  <c r="O59" i="76"/>
  <c r="J59" i="76"/>
  <c r="F59" i="76"/>
  <c r="O58" i="76"/>
  <c r="F58" i="76"/>
  <c r="M57" i="76"/>
  <c r="D57" i="76"/>
  <c r="J56" i="76"/>
  <c r="H55" i="76"/>
  <c r="O54" i="76"/>
  <c r="F54" i="76"/>
  <c r="M53" i="76"/>
  <c r="D53" i="76"/>
  <c r="J52" i="76"/>
  <c r="H51" i="76"/>
  <c r="O50" i="76"/>
  <c r="F50" i="76"/>
  <c r="O48" i="76"/>
  <c r="M48" i="76"/>
  <c r="J48" i="76"/>
  <c r="F48" i="76"/>
  <c r="O47" i="76"/>
  <c r="M46" i="76"/>
  <c r="J45" i="76"/>
  <c r="H44" i="76"/>
  <c r="F43" i="76"/>
  <c r="H40" i="76"/>
  <c r="F39" i="76"/>
  <c r="D38" i="76"/>
  <c r="A155" i="77"/>
  <c r="M117" i="77"/>
  <c r="L119" i="77"/>
  <c r="H117" i="77"/>
  <c r="G119" i="77"/>
  <c r="D117" i="77"/>
  <c r="C119" i="77"/>
  <c r="H48" i="76"/>
  <c r="D48" i="76"/>
  <c r="N119" i="77"/>
  <c r="I119" i="77"/>
  <c r="J117" i="77" s="1"/>
  <c r="E119" i="77"/>
  <c r="M98" i="77"/>
  <c r="H98" i="77"/>
  <c r="D98" i="77"/>
  <c r="O48" i="77"/>
  <c r="O50" i="77"/>
  <c r="O52" i="77"/>
  <c r="O54" i="77"/>
  <c r="O58" i="77"/>
  <c r="O60" i="77"/>
  <c r="O64" i="77"/>
  <c r="O66" i="77"/>
  <c r="O68" i="77"/>
  <c r="O70" i="77"/>
  <c r="O72" i="77"/>
  <c r="O75" i="77"/>
  <c r="O47" i="77"/>
  <c r="O49" i="77"/>
  <c r="O51" i="77"/>
  <c r="O53" i="77"/>
  <c r="O55" i="77"/>
  <c r="O57" i="77"/>
  <c r="O59" i="77"/>
  <c r="O61" i="77"/>
  <c r="O65" i="77"/>
  <c r="O67" i="77"/>
  <c r="O69" i="77"/>
  <c r="O71" i="77"/>
  <c r="O73" i="77"/>
  <c r="M47" i="77"/>
  <c r="M49" i="77"/>
  <c r="M51" i="77"/>
  <c r="M53" i="77"/>
  <c r="M57" i="77"/>
  <c r="M59" i="77"/>
  <c r="M61" i="77"/>
  <c r="M65" i="77"/>
  <c r="M67" i="77"/>
  <c r="M69" i="77"/>
  <c r="M71" i="77"/>
  <c r="M48" i="77"/>
  <c r="M50" i="77"/>
  <c r="M52" i="77"/>
  <c r="M54" i="77"/>
  <c r="M55" i="77"/>
  <c r="M58" i="77"/>
  <c r="M60" i="77"/>
  <c r="M64" i="77"/>
  <c r="M66" i="77"/>
  <c r="M68" i="77"/>
  <c r="M70" i="77"/>
  <c r="M72" i="77"/>
  <c r="M73" i="77"/>
  <c r="J48" i="77"/>
  <c r="J50" i="77"/>
  <c r="J52" i="77"/>
  <c r="J54" i="77"/>
  <c r="J58" i="77"/>
  <c r="J60" i="77"/>
  <c r="J64" i="77"/>
  <c r="J66" i="77"/>
  <c r="J68" i="77"/>
  <c r="J70" i="77"/>
  <c r="J72" i="77"/>
  <c r="J75" i="77"/>
  <c r="J47" i="77"/>
  <c r="J49" i="77"/>
  <c r="J51" i="77"/>
  <c r="J53" i="77"/>
  <c r="J55" i="77"/>
  <c r="J57" i="77"/>
  <c r="J59" i="77"/>
  <c r="J61" i="77"/>
  <c r="J65" i="77"/>
  <c r="J67" i="77"/>
  <c r="J69" i="77"/>
  <c r="J71" i="77"/>
  <c r="J73" i="77"/>
  <c r="H47" i="77"/>
  <c r="H49" i="77"/>
  <c r="H51" i="77"/>
  <c r="H53" i="77"/>
  <c r="H57" i="77"/>
  <c r="H59" i="77"/>
  <c r="H61" i="77"/>
  <c r="H65" i="77"/>
  <c r="H67" i="77"/>
  <c r="H69" i="77"/>
  <c r="H71" i="77"/>
  <c r="H48" i="77"/>
  <c r="H50" i="77"/>
  <c r="H52" i="77"/>
  <c r="H54" i="77"/>
  <c r="H55" i="77"/>
  <c r="H58" i="77"/>
  <c r="H60" i="77"/>
  <c r="H64" i="77"/>
  <c r="H66" i="77"/>
  <c r="H68" i="77"/>
  <c r="H70" i="77"/>
  <c r="H72" i="77"/>
  <c r="H73" i="77"/>
  <c r="H75" i="77"/>
  <c r="F48" i="77"/>
  <c r="F50" i="77"/>
  <c r="F52" i="77"/>
  <c r="F54" i="77"/>
  <c r="F58" i="77"/>
  <c r="F60" i="77"/>
  <c r="F64" i="77"/>
  <c r="F66" i="77"/>
  <c r="F68" i="77"/>
  <c r="F70" i="77"/>
  <c r="F72" i="77"/>
  <c r="F75" i="77"/>
  <c r="F47" i="77"/>
  <c r="F49" i="77"/>
  <c r="F51" i="77"/>
  <c r="F53" i="77"/>
  <c r="F55" i="77"/>
  <c r="F57" i="77"/>
  <c r="F59" i="77"/>
  <c r="F61" i="77"/>
  <c r="F65" i="77"/>
  <c r="F67" i="77"/>
  <c r="F69" i="77"/>
  <c r="F71" i="77"/>
  <c r="F73" i="77"/>
  <c r="M75" i="77"/>
  <c r="O62" i="77"/>
  <c r="J62" i="77"/>
  <c r="F62" i="77"/>
  <c r="D75" i="77"/>
  <c r="D73" i="77"/>
  <c r="D72" i="77"/>
  <c r="D70" i="77"/>
  <c r="D68" i="77"/>
  <c r="D66" i="77"/>
  <c r="D64" i="77"/>
  <c r="D60" i="77"/>
  <c r="D58" i="77"/>
  <c r="D55" i="77"/>
  <c r="D54" i="77"/>
  <c r="D52" i="77"/>
  <c r="D50" i="77"/>
  <c r="D48" i="77"/>
  <c r="D71" i="77"/>
  <c r="D69" i="77"/>
  <c r="D67" i="77"/>
  <c r="D65" i="77"/>
  <c r="D61" i="77"/>
  <c r="D59" i="77"/>
  <c r="D57" i="77"/>
  <c r="D53" i="77"/>
  <c r="D51" i="77"/>
  <c r="D49" i="77"/>
  <c r="F83" i="77" l="1"/>
  <c r="F85" i="77"/>
  <c r="F89" i="77"/>
  <c r="F91" i="77"/>
  <c r="F95" i="77"/>
  <c r="F101" i="77"/>
  <c r="F103" i="77"/>
  <c r="F107" i="77"/>
  <c r="F109" i="77"/>
  <c r="F111" i="77"/>
  <c r="F84" i="77"/>
  <c r="F86" i="77"/>
  <c r="F88" i="77"/>
  <c r="F108" i="77"/>
  <c r="F113" i="77"/>
  <c r="F115" i="77"/>
  <c r="E122" i="77"/>
  <c r="F82" i="77"/>
  <c r="F92" i="77"/>
  <c r="F96" i="77"/>
  <c r="F104" i="77"/>
  <c r="F110" i="77"/>
  <c r="F112" i="77"/>
  <c r="F116" i="77"/>
  <c r="F102" i="77"/>
  <c r="F106" i="77"/>
  <c r="F90" i="77"/>
  <c r="F94" i="77"/>
  <c r="F114" i="77"/>
  <c r="F119" i="77"/>
  <c r="O83" i="77"/>
  <c r="O85" i="77"/>
  <c r="O89" i="77"/>
  <c r="O91" i="77"/>
  <c r="O95" i="77"/>
  <c r="O101" i="77"/>
  <c r="O103" i="77"/>
  <c r="O107" i="77"/>
  <c r="O109" i="77"/>
  <c r="O111" i="77"/>
  <c r="O84" i="77"/>
  <c r="O86" i="77"/>
  <c r="O88" i="77"/>
  <c r="O108" i="77"/>
  <c r="O113" i="77"/>
  <c r="O115" i="77"/>
  <c r="N122" i="77"/>
  <c r="O90" i="77"/>
  <c r="O92" i="77"/>
  <c r="O94" i="77"/>
  <c r="O96" i="77"/>
  <c r="O102" i="77"/>
  <c r="O104" i="77"/>
  <c r="O106" i="77"/>
  <c r="O112" i="77"/>
  <c r="O116" i="77"/>
  <c r="O82" i="77"/>
  <c r="O110" i="77"/>
  <c r="O114" i="77"/>
  <c r="O119" i="77"/>
  <c r="F117" i="77"/>
  <c r="F77" i="77"/>
  <c r="H77" i="77"/>
  <c r="J77" i="77"/>
  <c r="F98" i="77"/>
  <c r="J98" i="77"/>
  <c r="O98" i="77"/>
  <c r="D82" i="77"/>
  <c r="D84" i="77"/>
  <c r="D88" i="77"/>
  <c r="D90" i="77"/>
  <c r="D94" i="77"/>
  <c r="D102" i="77"/>
  <c r="D106" i="77"/>
  <c r="D108" i="77"/>
  <c r="D110" i="77"/>
  <c r="D83" i="77"/>
  <c r="D86" i="77"/>
  <c r="D91" i="77"/>
  <c r="D95" i="77"/>
  <c r="D103" i="77"/>
  <c r="D107" i="77"/>
  <c r="D111" i="77"/>
  <c r="D112" i="77"/>
  <c r="D114" i="77"/>
  <c r="D116" i="77"/>
  <c r="C122" i="77"/>
  <c r="D92" i="77"/>
  <c r="D96" i="77"/>
  <c r="D104" i="77"/>
  <c r="D109" i="77"/>
  <c r="D115" i="77"/>
  <c r="D119" i="77"/>
  <c r="D85" i="77"/>
  <c r="D89" i="77"/>
  <c r="D101" i="77"/>
  <c r="D113" i="77"/>
  <c r="H82" i="77"/>
  <c r="H84" i="77"/>
  <c r="H88" i="77"/>
  <c r="H90" i="77"/>
  <c r="H94" i="77"/>
  <c r="H102" i="77"/>
  <c r="H106" i="77"/>
  <c r="H108" i="77"/>
  <c r="H110" i="77"/>
  <c r="H85" i="77"/>
  <c r="H86" i="77"/>
  <c r="H89" i="77"/>
  <c r="H101" i="77"/>
  <c r="H109" i="77"/>
  <c r="H112" i="77"/>
  <c r="H114" i="77"/>
  <c r="H116" i="77"/>
  <c r="G122" i="77"/>
  <c r="H83" i="77"/>
  <c r="H92" i="77"/>
  <c r="H96" i="77"/>
  <c r="H104" i="77"/>
  <c r="H111" i="77"/>
  <c r="H113" i="77"/>
  <c r="H119" i="77"/>
  <c r="H91" i="77"/>
  <c r="H95" i="77"/>
  <c r="H103" i="77"/>
  <c r="H107" i="77"/>
  <c r="H115" i="77"/>
  <c r="M82" i="77"/>
  <c r="M84" i="77"/>
  <c r="M88" i="77"/>
  <c r="M90" i="77"/>
  <c r="M94" i="77"/>
  <c r="M102" i="77"/>
  <c r="M106" i="77"/>
  <c r="M108" i="77"/>
  <c r="M110" i="77"/>
  <c r="M83" i="77"/>
  <c r="M86" i="77"/>
  <c r="M91" i="77"/>
  <c r="M95" i="77"/>
  <c r="M103" i="77"/>
  <c r="M107" i="77"/>
  <c r="M111" i="77"/>
  <c r="M112" i="77"/>
  <c r="M114" i="77"/>
  <c r="M116" i="77"/>
  <c r="L122" i="77"/>
  <c r="M85" i="77"/>
  <c r="M89" i="77"/>
  <c r="M92" i="77"/>
  <c r="M96" i="77"/>
  <c r="M101" i="77"/>
  <c r="M104" i="77"/>
  <c r="M115" i="77"/>
  <c r="M119" i="77"/>
  <c r="M113" i="77"/>
  <c r="M109" i="77"/>
  <c r="E113" i="76"/>
  <c r="I113" i="76"/>
  <c r="N113" i="76"/>
  <c r="F72" i="76"/>
  <c r="O72" i="76"/>
  <c r="G110" i="76"/>
  <c r="H89" i="76" s="1"/>
  <c r="F108" i="76"/>
  <c r="O108" i="76"/>
  <c r="A133" i="77"/>
  <c r="A135" i="77" s="1"/>
  <c r="A157" i="77"/>
  <c r="C127" i="73"/>
  <c r="C127" i="72"/>
  <c r="F236" i="71"/>
  <c r="J234" i="73"/>
  <c r="G238" i="72"/>
  <c r="F238" i="69"/>
  <c r="M77" i="77"/>
  <c r="O77" i="77"/>
  <c r="J83" i="77"/>
  <c r="J85" i="77"/>
  <c r="J89" i="77"/>
  <c r="J91" i="77"/>
  <c r="J95" i="77"/>
  <c r="J101" i="77"/>
  <c r="J103" i="77"/>
  <c r="J107" i="77"/>
  <c r="J109" i="77"/>
  <c r="J111" i="77"/>
  <c r="J82" i="77"/>
  <c r="J86" i="77"/>
  <c r="J90" i="77"/>
  <c r="J94" i="77"/>
  <c r="J102" i="77"/>
  <c r="J106" i="77"/>
  <c r="J110" i="77"/>
  <c r="J113" i="77"/>
  <c r="J115" i="77"/>
  <c r="I122" i="77"/>
  <c r="J84" i="77"/>
  <c r="J88" i="77"/>
  <c r="J92" i="77"/>
  <c r="J96" i="77"/>
  <c r="J104" i="77"/>
  <c r="J114" i="77"/>
  <c r="J108" i="77"/>
  <c r="J112" i="77"/>
  <c r="J119" i="77"/>
  <c r="J116" i="77"/>
  <c r="O117" i="77"/>
  <c r="C110" i="76"/>
  <c r="D89" i="76" s="1"/>
  <c r="L110" i="76"/>
  <c r="M89" i="76" s="1"/>
  <c r="F68" i="76"/>
  <c r="F70" i="76"/>
  <c r="F74" i="76"/>
  <c r="F76" i="76"/>
  <c r="F78" i="76"/>
  <c r="F80" i="76"/>
  <c r="F84" i="76"/>
  <c r="F86" i="76"/>
  <c r="F92" i="76"/>
  <c r="F94" i="76"/>
  <c r="F98" i="76"/>
  <c r="F100" i="76"/>
  <c r="F102" i="76"/>
  <c r="F104" i="76"/>
  <c r="F106" i="76"/>
  <c r="F71" i="76"/>
  <c r="F75" i="76"/>
  <c r="F79" i="76"/>
  <c r="F81" i="76"/>
  <c r="F83" i="76"/>
  <c r="F99" i="76"/>
  <c r="F103" i="76"/>
  <c r="F107" i="76"/>
  <c r="F69" i="76"/>
  <c r="F77" i="76"/>
  <c r="F85" i="76"/>
  <c r="F87" i="76"/>
  <c r="F93" i="76"/>
  <c r="F95" i="76"/>
  <c r="F97" i="76"/>
  <c r="F101" i="76"/>
  <c r="F105" i="76"/>
  <c r="F110" i="76"/>
  <c r="J68" i="76"/>
  <c r="J70" i="76"/>
  <c r="J74" i="76"/>
  <c r="J76" i="76"/>
  <c r="J78" i="76"/>
  <c r="J80" i="76"/>
  <c r="J84" i="76"/>
  <c r="J86" i="76"/>
  <c r="J92" i="76"/>
  <c r="J94" i="76"/>
  <c r="J98" i="76"/>
  <c r="J100" i="76"/>
  <c r="J102" i="76"/>
  <c r="J104" i="76"/>
  <c r="J106" i="76"/>
  <c r="J69" i="76"/>
  <c r="J77" i="76"/>
  <c r="J81" i="76"/>
  <c r="J85" i="76"/>
  <c r="J93" i="76"/>
  <c r="J97" i="76"/>
  <c r="J101" i="76"/>
  <c r="J105" i="76"/>
  <c r="J71" i="76"/>
  <c r="J75" i="76"/>
  <c r="J79" i="76"/>
  <c r="J83" i="76"/>
  <c r="J87" i="76"/>
  <c r="J95" i="76"/>
  <c r="J99" i="76"/>
  <c r="J103" i="76"/>
  <c r="J107" i="76"/>
  <c r="J110" i="76"/>
  <c r="O68" i="76"/>
  <c r="O70" i="76"/>
  <c r="O74" i="76"/>
  <c r="O76" i="76"/>
  <c r="O78" i="76"/>
  <c r="O80" i="76"/>
  <c r="O84" i="76"/>
  <c r="O86" i="76"/>
  <c r="O92" i="76"/>
  <c r="O94" i="76"/>
  <c r="O98" i="76"/>
  <c r="O100" i="76"/>
  <c r="O102" i="76"/>
  <c r="O104" i="76"/>
  <c r="O106" i="76"/>
  <c r="O71" i="76"/>
  <c r="O75" i="76"/>
  <c r="O79" i="76"/>
  <c r="O81" i="76"/>
  <c r="O83" i="76"/>
  <c r="O99" i="76"/>
  <c r="O103" i="76"/>
  <c r="O107" i="76"/>
  <c r="O69" i="76"/>
  <c r="O77" i="76"/>
  <c r="O85" i="76"/>
  <c r="O87" i="76"/>
  <c r="O93" i="76"/>
  <c r="O95" i="76"/>
  <c r="O97" i="76"/>
  <c r="O101" i="76"/>
  <c r="O105" i="76"/>
  <c r="O110" i="76"/>
  <c r="A147" i="76"/>
  <c r="A115" i="76"/>
  <c r="A116" i="76" s="1"/>
  <c r="A117" i="76" s="1"/>
  <c r="A119" i="76" s="1"/>
  <c r="A120" i="76" s="1"/>
  <c r="A121" i="76" s="1"/>
  <c r="A122" i="76" s="1"/>
  <c r="A123" i="76" s="1"/>
  <c r="I234" i="72"/>
  <c r="D236" i="69"/>
  <c r="D127" i="72"/>
  <c r="D236" i="72" s="1"/>
  <c r="D240" i="72" s="1"/>
  <c r="A124" i="76" l="1"/>
  <c r="A126" i="76" s="1"/>
  <c r="A148" i="76"/>
  <c r="I126" i="77"/>
  <c r="J122" i="77"/>
  <c r="F238" i="71"/>
  <c r="F240" i="71"/>
  <c r="C236" i="73"/>
  <c r="J127" i="73"/>
  <c r="A136" i="77"/>
  <c r="A158" i="77"/>
  <c r="I117" i="76"/>
  <c r="J113" i="76" s="1"/>
  <c r="L126" i="77"/>
  <c r="M122" i="77" s="1"/>
  <c r="G126" i="77"/>
  <c r="H122" i="77" s="1"/>
  <c r="C126" i="77"/>
  <c r="D122" i="77" s="1"/>
  <c r="N126" i="77"/>
  <c r="O122" i="77" s="1"/>
  <c r="E126" i="77"/>
  <c r="F122" i="77" s="1"/>
  <c r="D240" i="69"/>
  <c r="D238" i="69"/>
  <c r="M69" i="76"/>
  <c r="M71" i="76"/>
  <c r="M75" i="76"/>
  <c r="M77" i="76"/>
  <c r="M79" i="76"/>
  <c r="M83" i="76"/>
  <c r="M85" i="76"/>
  <c r="M93" i="76"/>
  <c r="M97" i="76"/>
  <c r="M99" i="76"/>
  <c r="M101" i="76"/>
  <c r="M103" i="76"/>
  <c r="M105" i="76"/>
  <c r="M107" i="76"/>
  <c r="M70" i="76"/>
  <c r="M74" i="76"/>
  <c r="M78" i="76"/>
  <c r="M81" i="76"/>
  <c r="M86" i="76"/>
  <c r="M94" i="76"/>
  <c r="M98" i="76"/>
  <c r="M102" i="76"/>
  <c r="M106" i="76"/>
  <c r="M110" i="76"/>
  <c r="M68" i="76"/>
  <c r="M76" i="76"/>
  <c r="M80" i="76"/>
  <c r="M84" i="76"/>
  <c r="M87" i="76"/>
  <c r="M92" i="76"/>
  <c r="M95" i="76"/>
  <c r="M100" i="76"/>
  <c r="M104" i="76"/>
  <c r="M108" i="76"/>
  <c r="L113" i="76"/>
  <c r="M72" i="76"/>
  <c r="D69" i="76"/>
  <c r="D71" i="76"/>
  <c r="D75" i="76"/>
  <c r="D77" i="76"/>
  <c r="D79" i="76"/>
  <c r="D83" i="76"/>
  <c r="D85" i="76"/>
  <c r="D93" i="76"/>
  <c r="D97" i="76"/>
  <c r="D99" i="76"/>
  <c r="D101" i="76"/>
  <c r="D103" i="76"/>
  <c r="D105" i="76"/>
  <c r="D107" i="76"/>
  <c r="D70" i="76"/>
  <c r="D74" i="76"/>
  <c r="D78" i="76"/>
  <c r="D81" i="76"/>
  <c r="D86" i="76"/>
  <c r="D94" i="76"/>
  <c r="D98" i="76"/>
  <c r="D102" i="76"/>
  <c r="D106" i="76"/>
  <c r="D110" i="76"/>
  <c r="D68" i="76"/>
  <c r="D76" i="76"/>
  <c r="D80" i="76"/>
  <c r="D84" i="76"/>
  <c r="D87" i="76"/>
  <c r="D92" i="76"/>
  <c r="D95" i="76"/>
  <c r="D100" i="76"/>
  <c r="D104" i="76"/>
  <c r="D108" i="76"/>
  <c r="D72" i="76"/>
  <c r="C113" i="76"/>
  <c r="I127" i="72"/>
  <c r="C236" i="72"/>
  <c r="H69" i="76"/>
  <c r="H71" i="76"/>
  <c r="H75" i="76"/>
  <c r="H77" i="76"/>
  <c r="H79" i="76"/>
  <c r="H83" i="76"/>
  <c r="H85" i="76"/>
  <c r="H93" i="76"/>
  <c r="H97" i="76"/>
  <c r="H99" i="76"/>
  <c r="H101" i="76"/>
  <c r="H103" i="76"/>
  <c r="H105" i="76"/>
  <c r="H107" i="76"/>
  <c r="H68" i="76"/>
  <c r="H76" i="76"/>
  <c r="H80" i="76"/>
  <c r="H81" i="76"/>
  <c r="H84" i="76"/>
  <c r="H92" i="76"/>
  <c r="H100" i="76"/>
  <c r="H104" i="76"/>
  <c r="H110" i="76"/>
  <c r="H70" i="76"/>
  <c r="H74" i="76"/>
  <c r="H78" i="76"/>
  <c r="H86" i="76"/>
  <c r="H87" i="76"/>
  <c r="H94" i="76"/>
  <c r="H95" i="76"/>
  <c r="H98" i="76"/>
  <c r="H102" i="76"/>
  <c r="H106" i="76"/>
  <c r="H72" i="76"/>
  <c r="G113" i="76"/>
  <c r="H108" i="76"/>
  <c r="N117" i="76"/>
  <c r="O113" i="76" s="1"/>
  <c r="E117" i="76"/>
  <c r="D238" i="72"/>
  <c r="F114" i="76" l="1"/>
  <c r="F116" i="76"/>
  <c r="E121" i="76"/>
  <c r="F115" i="76"/>
  <c r="F117" i="76"/>
  <c r="G117" i="76"/>
  <c r="H113" i="76"/>
  <c r="F113" i="76"/>
  <c r="I236" i="72"/>
  <c r="C240" i="72"/>
  <c r="C238" i="72"/>
  <c r="C117" i="76"/>
  <c r="D113" i="76"/>
  <c r="J123" i="77"/>
  <c r="J125" i="77"/>
  <c r="J124" i="77"/>
  <c r="J126" i="77"/>
  <c r="I130" i="77"/>
  <c r="A127" i="76"/>
  <c r="A149" i="76"/>
  <c r="O114" i="76"/>
  <c r="O116" i="76"/>
  <c r="N121" i="76"/>
  <c r="O115" i="76"/>
  <c r="O117" i="76"/>
  <c r="L117" i="76"/>
  <c r="M113" i="76"/>
  <c r="F123" i="77"/>
  <c r="F125" i="77"/>
  <c r="E130" i="77"/>
  <c r="F124" i="77"/>
  <c r="F126" i="77"/>
  <c r="O123" i="77"/>
  <c r="O125" i="77"/>
  <c r="N130" i="77"/>
  <c r="O124" i="77"/>
  <c r="O126" i="77"/>
  <c r="D124" i="77"/>
  <c r="C130" i="77"/>
  <c r="C133" i="77" s="1"/>
  <c r="E129" i="77" s="1"/>
  <c r="E133" i="77" s="1"/>
  <c r="D125" i="77"/>
  <c r="D126" i="77"/>
  <c r="D123" i="77"/>
  <c r="H124" i="77"/>
  <c r="G130" i="77"/>
  <c r="H123" i="77"/>
  <c r="H126" i="77"/>
  <c r="H125" i="77"/>
  <c r="M124" i="77"/>
  <c r="L130" i="77"/>
  <c r="M125" i="77"/>
  <c r="M126" i="77"/>
  <c r="M123" i="77"/>
  <c r="J114" i="76"/>
  <c r="J116" i="76"/>
  <c r="J115" i="76"/>
  <c r="J117" i="76"/>
  <c r="I121" i="76"/>
  <c r="A137" i="77"/>
  <c r="A159" i="77"/>
  <c r="C240" i="73"/>
  <c r="J236" i="73"/>
  <c r="C238" i="73"/>
  <c r="J240" i="73" l="1"/>
  <c r="J238" i="73"/>
  <c r="A138" i="77"/>
  <c r="A160" i="77"/>
  <c r="M115" i="76"/>
  <c r="L121" i="76"/>
  <c r="M116" i="76"/>
  <c r="M117" i="76"/>
  <c r="M114" i="76"/>
  <c r="D115" i="76"/>
  <c r="C121" i="76"/>
  <c r="C124" i="76" s="1"/>
  <c r="E120" i="76" s="1"/>
  <c r="E124" i="76" s="1"/>
  <c r="D116" i="76"/>
  <c r="D117" i="76"/>
  <c r="D114" i="76"/>
  <c r="H115" i="76"/>
  <c r="G121" i="76"/>
  <c r="H114" i="76"/>
  <c r="H117" i="76"/>
  <c r="H116" i="76"/>
  <c r="L129" i="77"/>
  <c r="L133" i="77" s="1"/>
  <c r="N129" i="77" s="1"/>
  <c r="N133" i="77" s="1"/>
  <c r="G129" i="77"/>
  <c r="G133" i="77" s="1"/>
  <c r="I129" i="77" s="1"/>
  <c r="I133" i="77" s="1"/>
  <c r="A128" i="76"/>
  <c r="A150" i="76"/>
  <c r="I240" i="72"/>
  <c r="I238" i="72"/>
  <c r="A129" i="76" l="1"/>
  <c r="A151" i="76"/>
  <c r="L120" i="76"/>
  <c r="L124" i="76" s="1"/>
  <c r="N120" i="76" s="1"/>
  <c r="N124" i="76" s="1"/>
  <c r="G120" i="76"/>
  <c r="G124" i="76" s="1"/>
  <c r="I120" i="76" s="1"/>
  <c r="I124" i="76" s="1"/>
  <c r="A161" i="77"/>
  <c r="A139" i="77"/>
  <c r="A140" i="77" l="1"/>
  <c r="A162" i="77"/>
  <c r="A130" i="76"/>
  <c r="A152" i="76"/>
  <c r="A131" i="76" l="1"/>
  <c r="A153" i="76"/>
  <c r="A142" i="77"/>
  <c r="A163" i="77"/>
  <c r="A145" i="77" l="1"/>
  <c r="A146" i="77" s="1"/>
  <c r="A147" i="77" s="1"/>
  <c r="A148" i="77" s="1"/>
  <c r="A149" i="77" s="1"/>
  <c r="A165" i="77"/>
  <c r="A133" i="76"/>
  <c r="A154" i="76"/>
  <c r="A136" i="76" l="1"/>
  <c r="A137" i="76" s="1"/>
  <c r="A138" i="76" s="1"/>
  <c r="A139" i="76" s="1"/>
  <c r="A140" i="76" s="1"/>
  <c r="A156" i="76"/>
</calcChain>
</file>

<file path=xl/sharedStrings.xml><?xml version="1.0" encoding="utf-8"?>
<sst xmlns="http://schemas.openxmlformats.org/spreadsheetml/2006/main" count="1078" uniqueCount="489">
  <si>
    <t>1. After you download this form, save it on your computer. You can save it with a different name.</t>
  </si>
  <si>
    <t>SELECT</t>
  </si>
  <si>
    <t>Month/Year or Time Period</t>
  </si>
  <si>
    <t>Type of Activity</t>
  </si>
  <si>
    <t xml:space="preserve">Other Major Contributors </t>
  </si>
  <si>
    <t>Details/Comments</t>
  </si>
  <si>
    <t>4. Remember to resave the document on your computer.</t>
  </si>
  <si>
    <r>
      <t xml:space="preserve">Name of Event 
</t>
    </r>
    <r>
      <rPr>
        <sz val="11"/>
        <color theme="0"/>
        <rFont val="Arial"/>
        <family val="2"/>
      </rPr>
      <t>(if applicable)</t>
    </r>
  </si>
  <si>
    <t>3. Remember to resave the document on your computer.</t>
  </si>
  <si>
    <t xml:space="preserve">If necessary, group together similar programs or activities. </t>
  </si>
  <si>
    <t>Key Contributor or 
Activity Leader</t>
  </si>
  <si>
    <t>Primary Beneficiaries</t>
  </si>
  <si>
    <t>Aligning Your Fiscal Year to the Grant Request</t>
  </si>
  <si>
    <t xml:space="preserve">Prior Year </t>
  </si>
  <si>
    <t xml:space="preserve">Last Year </t>
  </si>
  <si>
    <t xml:space="preserve">Current Year </t>
  </si>
  <si>
    <t>Projected</t>
  </si>
  <si>
    <t>(Consult the Definitions of Terms at the bottom of the application form, and the instructions below before completing this form.</t>
  </si>
  <si>
    <t>from</t>
  </si>
  <si>
    <t>Date:</t>
  </si>
  <si>
    <t>(Note: The information provided in the first two columns should correspond to the numbers in the financial statements provided with this application.)</t>
  </si>
  <si>
    <t>to</t>
  </si>
  <si>
    <t>Circulation and Publishing Data - Electronic Magazines</t>
  </si>
  <si>
    <t>English-language content %</t>
  </si>
  <si>
    <t>French-language content %</t>
  </si>
  <si>
    <t>Other language content %</t>
  </si>
  <si>
    <t>Specify languages</t>
  </si>
  <si>
    <t>Canadian authorship %</t>
  </si>
  <si>
    <t>Foreign authorship %</t>
  </si>
  <si>
    <t>Number of issues published</t>
  </si>
  <si>
    <r>
      <t xml:space="preserve">Total number of </t>
    </r>
    <r>
      <rPr>
        <sz val="11"/>
        <color theme="1"/>
        <rFont val="Arial"/>
        <family val="2"/>
      </rPr>
      <t>articles</t>
    </r>
    <r>
      <rPr>
        <sz val="11"/>
        <rFont val="Arial"/>
        <family val="2"/>
      </rPr>
      <t xml:space="preserve"> (.html, .asp, pdf or other) for the year</t>
    </r>
  </si>
  <si>
    <t>Individual subscription price (one year)</t>
  </si>
  <si>
    <t>Institutional subscription price (one year)</t>
  </si>
  <si>
    <t>Number of paid subscribers (per issue at year-end)</t>
  </si>
  <si>
    <t xml:space="preserve">Number of registered email recipients </t>
  </si>
  <si>
    <t xml:space="preserve">Number of visits </t>
  </si>
  <si>
    <t>Specify per issue or monthly</t>
  </si>
  <si>
    <t>Number of visits - annual</t>
  </si>
  <si>
    <r>
      <t xml:space="preserve">Number of </t>
    </r>
    <r>
      <rPr>
        <sz val="11"/>
        <color theme="1"/>
        <rFont val="Arial"/>
        <family val="2"/>
      </rPr>
      <t>page</t>
    </r>
    <r>
      <rPr>
        <sz val="11"/>
        <rFont val="Arial"/>
        <family val="2"/>
      </rPr>
      <t xml:space="preserve"> views - annual</t>
    </r>
  </si>
  <si>
    <t>Bounce Rate</t>
  </si>
  <si>
    <t>Financial Information - Electronic Magazines</t>
  </si>
  <si>
    <r>
      <t>Revenues</t>
    </r>
    <r>
      <rPr>
        <b/>
        <sz val="14"/>
        <rFont val="Arial"/>
        <family val="2"/>
      </rPr>
      <t xml:space="preserve"> *</t>
    </r>
  </si>
  <si>
    <t>Earned revenues</t>
  </si>
  <si>
    <t>Individual subscription sales</t>
  </si>
  <si>
    <t>Institutional subscription sales</t>
  </si>
  <si>
    <t>Single copy sales</t>
  </si>
  <si>
    <t>Advertising sales</t>
  </si>
  <si>
    <t>Royalties, rights, licensing and franchise fees</t>
  </si>
  <si>
    <t>Other earned revenues (provide details - see row 90 below)</t>
  </si>
  <si>
    <t>Total earned revenues</t>
  </si>
  <si>
    <t xml:space="preserve">Private sector revenues </t>
  </si>
  <si>
    <t>Individual donations</t>
  </si>
  <si>
    <t>Corporate donations</t>
  </si>
  <si>
    <t xml:space="preserve">Fundraising events (gross) </t>
  </si>
  <si>
    <t>Voluntary labour</t>
  </si>
  <si>
    <t>Other private revenues (provide details - see row 91 below). 
See instructions below.</t>
  </si>
  <si>
    <t>Total private revenues</t>
  </si>
  <si>
    <r>
      <t xml:space="preserve">Public Sector Revenues. </t>
    </r>
    <r>
      <rPr>
        <sz val="11"/>
        <color theme="1"/>
        <rFont val="Arial"/>
        <family val="2"/>
      </rPr>
      <t>See instructions below.</t>
    </r>
  </si>
  <si>
    <t>Grant for this application</t>
  </si>
  <si>
    <t>Other Canada Council grants</t>
  </si>
  <si>
    <t>SSHRC Aid to Scholarly Journals</t>
  </si>
  <si>
    <t>Canada Periodical Fund</t>
  </si>
  <si>
    <t xml:space="preserve">Other federal government </t>
  </si>
  <si>
    <t>Provincial/Territorial</t>
  </si>
  <si>
    <t>Employment grants</t>
  </si>
  <si>
    <t>Other public revenues (provide details - see row 92 below)</t>
  </si>
  <si>
    <t>Total public revenues</t>
  </si>
  <si>
    <r>
      <t xml:space="preserve">Other revenues (provide details - see row 93 below)
</t>
    </r>
    <r>
      <rPr>
        <sz val="11"/>
        <color theme="1"/>
        <rFont val="Arial"/>
        <family val="2"/>
      </rPr>
      <t>See instructions below.</t>
    </r>
  </si>
  <si>
    <t>Total Revenues</t>
  </si>
  <si>
    <t>Expenses</t>
  </si>
  <si>
    <t>Cost of Sales</t>
  </si>
  <si>
    <t>Editorial</t>
  </si>
  <si>
    <t>Editorial salaries and fees</t>
  </si>
  <si>
    <t>Writers’ fees</t>
  </si>
  <si>
    <t>Collaborators' fees</t>
  </si>
  <si>
    <t>Art and photo fees, copyright</t>
  </si>
  <si>
    <t>Total editorial costs</t>
  </si>
  <si>
    <t>Production</t>
  </si>
  <si>
    <t>Typesetting</t>
  </si>
  <si>
    <t>Web design, layout and paste-up</t>
  </si>
  <si>
    <t>Web/mock-up</t>
  </si>
  <si>
    <t>Web/e-commerce costs</t>
  </si>
  <si>
    <t>Programming</t>
  </si>
  <si>
    <t>Conversion of images and graphics</t>
  </si>
  <si>
    <t>Multimedia interactive elements</t>
  </si>
  <si>
    <t>Total production costs</t>
  </si>
  <si>
    <t>Circulation</t>
  </si>
  <si>
    <t>Domain name registration</t>
  </si>
  <si>
    <t>Security or certificates for on-line transactions</t>
  </si>
  <si>
    <t>Server - Internet service provider fee</t>
  </si>
  <si>
    <t>Transaction fees</t>
  </si>
  <si>
    <t>Total circulation costs</t>
  </si>
  <si>
    <t>Total Cost of Sales</t>
  </si>
  <si>
    <t>Marketing/Promotion Expenses</t>
  </si>
  <si>
    <t xml:space="preserve">Exchange ads </t>
  </si>
  <si>
    <t>Subscription/single copy promotion</t>
  </si>
  <si>
    <t>Total marketing/promotion expenses</t>
  </si>
  <si>
    <t>Overhead</t>
  </si>
  <si>
    <t>Staff salaries and contracts</t>
  </si>
  <si>
    <t>Benefits</t>
  </si>
  <si>
    <t xml:space="preserve">Value of volunteer work </t>
  </si>
  <si>
    <t>Professional development for personnel</t>
  </si>
  <si>
    <t>Fundraising events (gross)</t>
  </si>
  <si>
    <t>Occupancy costs (rent, mortgage)</t>
  </si>
  <si>
    <t>Office supplies and small equipment</t>
  </si>
  <si>
    <t xml:space="preserve">Telecommunications </t>
  </si>
  <si>
    <t xml:space="preserve">Depreciation </t>
  </si>
  <si>
    <t>Other overhead costs</t>
  </si>
  <si>
    <t>Total overhead expenses</t>
  </si>
  <si>
    <t>Total Expenses</t>
  </si>
  <si>
    <t xml:space="preserve">Surplus (Deficit) of Year </t>
  </si>
  <si>
    <t>Surplus(deficit) = Total Revenues - Total Expenses</t>
  </si>
  <si>
    <t>Deduction from Profit (loss) before income taxes and extraordinary lines. See instructions below.</t>
  </si>
  <si>
    <t>Income tax</t>
  </si>
  <si>
    <t>Extraordinary items (provided details - see row 94 below)</t>
  </si>
  <si>
    <t>Accumulated Surplus (Deficit) End of Year</t>
  </si>
  <si>
    <t>Accumulated Surplus (Deficit) at beginning of year</t>
  </si>
  <si>
    <t>Surplus (Deficit) of year - obtained on line 76</t>
  </si>
  <si>
    <r>
      <t xml:space="preserve">Dividends declared and withdrawals (enter absolute number as </t>
    </r>
    <r>
      <rPr>
        <u/>
        <sz val="11"/>
        <color theme="1"/>
        <rFont val="Arial"/>
        <family val="2"/>
      </rPr>
      <t>a negative value</t>
    </r>
    <r>
      <rPr>
        <sz val="11"/>
        <color theme="1"/>
        <rFont val="Arial"/>
        <family val="2"/>
      </rPr>
      <t xml:space="preserve"> (-) if applicable) </t>
    </r>
  </si>
  <si>
    <t>Prior years' adjustments (enter negative value if appropriate). 
See instructions below.</t>
  </si>
  <si>
    <r>
      <t xml:space="preserve">Balance Sheet (Information from Financial Statements - Actuals ONLY). 
</t>
    </r>
    <r>
      <rPr>
        <sz val="11"/>
        <rFont val="Arial"/>
        <family val="2"/>
      </rPr>
      <t xml:space="preserve">The Balance Sheet section should be filled out with data that reflects the financial position of </t>
    </r>
    <r>
      <rPr>
        <u/>
        <sz val="11"/>
        <rFont val="Arial"/>
        <family val="2"/>
      </rPr>
      <t>your entire organization</t>
    </r>
    <r>
      <rPr>
        <sz val="11"/>
        <rFont val="Arial"/>
        <family val="2"/>
      </rPr>
      <t xml:space="preserve"> even if the Revenues and Expenses figures relate only to your magazine. See instructions below.</t>
    </r>
  </si>
  <si>
    <t>Total current assets</t>
  </si>
  <si>
    <t>Total Assets</t>
  </si>
  <si>
    <t>Total current liabilities</t>
  </si>
  <si>
    <t>Total Liabilities</t>
  </si>
  <si>
    <t>Total Net Assets/Equity</t>
  </si>
  <si>
    <t>Subsidiaries and associates</t>
  </si>
  <si>
    <t>Details, if applicable</t>
  </si>
  <si>
    <t>Other earned revenues (line 6)</t>
  </si>
  <si>
    <t>Other private revenues (line 13)</t>
  </si>
  <si>
    <t>Other public revenues (line 24)</t>
  </si>
  <si>
    <t>Other revenues (line 26)</t>
  </si>
  <si>
    <t>Extraordinary items (line 75)</t>
  </si>
  <si>
    <t>Instructions</t>
  </si>
  <si>
    <t xml:space="preserve">* </t>
  </si>
  <si>
    <r>
      <t xml:space="preserve">The percentages of </t>
    </r>
    <r>
      <rPr>
        <u/>
        <sz val="11"/>
        <color theme="1"/>
        <rFont val="Arial"/>
        <family val="2"/>
      </rPr>
      <t>revenue item</t>
    </r>
    <r>
      <rPr>
        <sz val="11"/>
        <color theme="1"/>
        <rFont val="Arial"/>
        <family val="2"/>
      </rPr>
      <t xml:space="preserve">s are calculated based on Total Revenues. 
The percentages of </t>
    </r>
    <r>
      <rPr>
        <u/>
        <sz val="11"/>
        <color theme="1"/>
        <rFont val="Arial"/>
        <family val="2"/>
      </rPr>
      <t>expense items</t>
    </r>
    <r>
      <rPr>
        <sz val="11"/>
        <color theme="1"/>
        <rFont val="Arial"/>
        <family val="2"/>
      </rPr>
      <t xml:space="preserve"> are calculated based on Total Expenses.</t>
    </r>
  </si>
  <si>
    <t xml:space="preserve">Other private revenues </t>
  </si>
  <si>
    <t>Include grants received from private foundations, in-kind goods and services if they are recognized in your financial statements.</t>
  </si>
  <si>
    <t>Public Sector Revenues</t>
  </si>
  <si>
    <t>In this application, all government financial assistance -- including federal, provincial, and municipal -- should be reported as revenue. If some grants and contributions are recorded in your financial statements as offsetting either cost of sales or operating expenditures, they should be transferred to this section of your application and the appropriate adjustment made. Similarly, all tax credits should be recorded as revenue in this section.</t>
  </si>
  <si>
    <t>Other revenues</t>
  </si>
  <si>
    <t>Include revenues received from parent organizations or as stabilization grants.</t>
  </si>
  <si>
    <t>Deduction from Profit (Loss) before income taxes and extraordinary lines</t>
  </si>
  <si>
    <t>Deduct the following items from the Profit (Loss): write-down, debt forgiveness, gain (loss) on foreign exchanges and on investments/sale of capital assets, etc.</t>
  </si>
  <si>
    <t>Prior years' adjustments (enter negative value if appropriate)</t>
  </si>
  <si>
    <t xml:space="preserve">Include accounting restatements that have a direct impact on your surplus (deficit) of the year. </t>
  </si>
  <si>
    <t xml:space="preserve">Balance Sheet </t>
  </si>
  <si>
    <r>
      <t xml:space="preserve">Complete only for years with attached financial statements.  Leave blank for current fiscal year and projected years. The Balance Sheet section should be filled out with </t>
    </r>
    <r>
      <rPr>
        <u/>
        <sz val="11"/>
        <rFont val="Arial"/>
        <family val="2"/>
      </rPr>
      <t xml:space="preserve">data that reflects the financial position of your entire organization </t>
    </r>
    <r>
      <rPr>
        <sz val="11"/>
        <rFont val="Arial"/>
        <family val="2"/>
      </rPr>
      <t xml:space="preserve">even if the Revenues and Expenses figures relate only to your magazine. </t>
    </r>
  </si>
  <si>
    <r>
      <t xml:space="preserve">Include the total of assets ordinarily </t>
    </r>
    <r>
      <rPr>
        <u/>
        <sz val="11"/>
        <rFont val="Arial"/>
        <family val="2"/>
      </rPr>
      <t>realizable within one year</t>
    </r>
    <r>
      <rPr>
        <sz val="11"/>
        <rFont val="Arial"/>
        <family val="2"/>
      </rPr>
      <t>; usually divided into the following main classes: e.g. cash, accounts receivable, securities, deposits, grants and contributions receivable, inventory, deferred prepublication costs, including work in progress; prepaid royalties and advances, etc.</t>
    </r>
  </si>
  <si>
    <t>Include the total of Current Assets, Capital Assets and Other Assets (e.g., investment, intangible assets, etc.)</t>
  </si>
  <si>
    <r>
      <t xml:space="preserve">Include the total of liabilities ordinarily </t>
    </r>
    <r>
      <rPr>
        <u/>
        <sz val="11"/>
        <rFont val="Arial"/>
        <family val="2"/>
      </rPr>
      <t>payable within one year</t>
    </r>
    <r>
      <rPr>
        <sz val="11"/>
        <rFont val="Arial"/>
        <family val="2"/>
      </rPr>
      <t>; usually divided into the following main classes: accounts payable, accrued liabilities, deferred revenues and deferred grants, current portions of long-term debt and future income tax liability due in the next year.</t>
    </r>
  </si>
  <si>
    <t>Include the total of Current Liabilities and Long-term Liabilities (e.g., due to shareholders or owners, long-term debts, etc.)</t>
  </si>
  <si>
    <t>Include Net Assets; Share capital issued and paid; Contributed surplus and Retained earnings.</t>
  </si>
  <si>
    <t>Note:</t>
  </si>
  <si>
    <t>Assets = Liabilities + Net Assets / Equity</t>
  </si>
  <si>
    <t>Provide details about any investments, interests in, and advances to affiliates, or related-party.</t>
  </si>
  <si>
    <t xml:space="preserve">Prior Fiscal Year </t>
  </si>
  <si>
    <t xml:space="preserve">Last Fiscal Year </t>
  </si>
  <si>
    <t xml:space="preserve">Current Fiscal Year </t>
  </si>
  <si>
    <t>Circulation and Publishing Data  - Print Magazines</t>
  </si>
  <si>
    <t xml:space="preserve">   </t>
  </si>
  <si>
    <t>Number of issues published per year</t>
  </si>
  <si>
    <t>Total number of pages published for the year (including covers)</t>
  </si>
  <si>
    <t>Total advertising pages sold for the year</t>
  </si>
  <si>
    <t>Cover price</t>
  </si>
  <si>
    <t>Paid Circulation</t>
  </si>
  <si>
    <t>Number of non-subscription sales (avg per issue)</t>
  </si>
  <si>
    <t>Total paid circulation (avg per issue)</t>
  </si>
  <si>
    <t>Digital Circulation (such as Zinio &amp; iTunes). Do not include complimentary subscriptions.</t>
  </si>
  <si>
    <t>Number of digital subscribers (avg per issue)</t>
  </si>
  <si>
    <t>Number of digital non-subscription sales (avg per issue)</t>
  </si>
  <si>
    <t>Total digital circulation (avg per issue)</t>
  </si>
  <si>
    <t>Unpaid Circulation</t>
  </si>
  <si>
    <t>Controlled circulation (avg per issue)</t>
  </si>
  <si>
    <t>Complimentary copies (avg per issue)</t>
  </si>
  <si>
    <t>Total unpaid circulation (avg per issue)</t>
  </si>
  <si>
    <t>Uncirculated Copies</t>
  </si>
  <si>
    <t>Returns (avg per issue)</t>
  </si>
  <si>
    <t>Damaged copies (avg per issue)</t>
  </si>
  <si>
    <t>Archival copies (avg per issue)</t>
  </si>
  <si>
    <t>Total uncirculated copies (avg per issue)</t>
  </si>
  <si>
    <t>Total print-run (avg per issue)</t>
  </si>
  <si>
    <t>Percentage of Print Run Sold</t>
  </si>
  <si>
    <t>Financial Information - Print Magazines</t>
  </si>
  <si>
    <t>Single copy and/or newsstand sales</t>
  </si>
  <si>
    <t xml:space="preserve">Digital subscription sales </t>
  </si>
  <si>
    <t>Digital single copy sales</t>
  </si>
  <si>
    <t>Other earned revenues (provide details - see row 87 below)</t>
  </si>
  <si>
    <t>Other private revenues (provide details - see row 88 below). See instructions below.</t>
  </si>
  <si>
    <r>
      <t>Public Sector Revenues</t>
    </r>
    <r>
      <rPr>
        <sz val="11"/>
        <color theme="1"/>
        <rFont val="Arial"/>
        <family val="2"/>
      </rPr>
      <t xml:space="preserve"> (see instructions below)</t>
    </r>
  </si>
  <si>
    <t xml:space="preserve">Employment grants </t>
  </si>
  <si>
    <t>Other public revenues (provide details - see row 89 below)</t>
  </si>
  <si>
    <t>Total public sector revenues</t>
  </si>
  <si>
    <r>
      <t xml:space="preserve">Other revenues (provide details - see row 90 below) 
</t>
    </r>
    <r>
      <rPr>
        <sz val="11"/>
        <color theme="1"/>
        <rFont val="Arial"/>
        <family val="2"/>
      </rPr>
      <t>See instructions below.</t>
    </r>
  </si>
  <si>
    <t>Pre-press</t>
  </si>
  <si>
    <t>Printing and binding</t>
  </si>
  <si>
    <t>Production costs for the electronic version</t>
  </si>
  <si>
    <t>Distribution</t>
  </si>
  <si>
    <t>Postage</t>
  </si>
  <si>
    <t>Mailing, shipping and handling</t>
  </si>
  <si>
    <t>Total distribution costs</t>
  </si>
  <si>
    <t>Value of volunteer work</t>
  </si>
  <si>
    <t>Surplus (Deficit) of Year</t>
  </si>
  <si>
    <t>Surplus (Deficit) = Total Revenues - Total Expenses</t>
  </si>
  <si>
    <t>Deduction from Profit (Loss) before income taxes and extraordinary lines (enter negative value if appropriate).
See instructions below.</t>
  </si>
  <si>
    <t>Extraordinary items (provided details - see row 91 below)</t>
  </si>
  <si>
    <t>Surplus (Deficit) of year - obtained on line 73</t>
  </si>
  <si>
    <t>Other earned revenues (line 8)</t>
  </si>
  <si>
    <t>Other private revenues (line 15)</t>
  </si>
  <si>
    <t>Other public revenues (line 26)</t>
  </si>
  <si>
    <t>Other revenues (line 28)</t>
  </si>
  <si>
    <t>Extraordinary items (line 72)</t>
  </si>
  <si>
    <t>INSTRUCTIONS</t>
  </si>
  <si>
    <t xml:space="preserve">Prior years' adjustments </t>
  </si>
  <si>
    <t>Financial Summary</t>
  </si>
  <si>
    <t>Prior Year</t>
  </si>
  <si>
    <t>Last Year</t>
  </si>
  <si>
    <t>Current Year</t>
  </si>
  <si>
    <t>Operating Revenues</t>
  </si>
  <si>
    <t>Department of Canadian Heritage (Canada Book Fund)</t>
  </si>
  <si>
    <t>Livres Canada Books</t>
  </si>
  <si>
    <t>Canadian Federation for the Humanities and Social Sciences (ASPP)</t>
  </si>
  <si>
    <t xml:space="preserve">Total grants and contributions </t>
  </si>
  <si>
    <t>Costs of sales</t>
  </si>
  <si>
    <t>Royalties on all titles</t>
  </si>
  <si>
    <t xml:space="preserve">Total costs of sales </t>
  </si>
  <si>
    <t>Operating expenses</t>
  </si>
  <si>
    <t xml:space="preserve">Total operating expenses </t>
  </si>
  <si>
    <t xml:space="preserve">Net profit (loss) </t>
  </si>
  <si>
    <t>Other net publishing revenues</t>
  </si>
  <si>
    <t xml:space="preserve">Other federal sources </t>
  </si>
  <si>
    <t>Extraordinary items</t>
  </si>
  <si>
    <t>2. Each section has its own instructions. Each tab after these instructions contains a separate document for you to fill out.</t>
  </si>
  <si>
    <t>Other</t>
  </si>
  <si>
    <t>Co-Production</t>
  </si>
  <si>
    <t>Confirmed</t>
  </si>
  <si>
    <t>Autre</t>
  </si>
  <si>
    <t>Coproduction</t>
  </si>
  <si>
    <t>Produite par l'organisme</t>
  </si>
  <si>
    <t>Produced in-house</t>
  </si>
  <si>
    <t>Achetée</t>
  </si>
  <si>
    <t>Purchased</t>
  </si>
  <si>
    <t>Donné</t>
  </si>
  <si>
    <t>Donated</t>
  </si>
  <si>
    <t>SÉLECTIONNEZ</t>
  </si>
  <si>
    <t>translate</t>
  </si>
  <si>
    <t>visual arts drop down</t>
  </si>
  <si>
    <t>Pour location</t>
  </si>
  <si>
    <t>For rental</t>
  </si>
  <si>
    <t>Pour recherche et archives</t>
  </si>
  <si>
    <t>For research, archives</t>
  </si>
  <si>
    <t>Pour distribution</t>
  </si>
  <si>
    <t>For distribution</t>
  </si>
  <si>
    <t>media arts drop down</t>
  </si>
  <si>
    <t>Publication</t>
  </si>
  <si>
    <t>Équipement (arts médiatique)</t>
  </si>
  <si>
    <t>Equipment</t>
  </si>
  <si>
    <t>Collection</t>
  </si>
  <si>
    <t>activity drop down</t>
  </si>
  <si>
    <t>If your validated Applicant Profile in the portal includes self-identification as a Deaf and disability arts organization, you may apply for Access Support using a separate application. You will see this listed in the Strategic Funds section of your available programs.</t>
  </si>
  <si>
    <t>When you upload the document to your application form, all the tabs are transferred together.</t>
  </si>
  <si>
    <t>When you click "save," you will save all the tabs at once.</t>
  </si>
  <si>
    <t>Each tab after these instructions contains a separate page for you to fill out.</t>
  </si>
  <si>
    <t>3. Remember to resave the document on your computer. When you click "save," you will save all the tabs at once.</t>
  </si>
  <si>
    <t>For Project Updates and Final Reports, you will not be required to separate revenues into "confirmed" or "pending."</t>
  </si>
  <si>
    <t>When your project has been completed, you will use the Actual Costs column when you submit a Final Report. You can also update the budget notes.</t>
  </si>
  <si>
    <t>If your application is successful, you will be able to use the Update columns to provide revised budgets if you submit Project Updates. You can also update the budget notes.</t>
  </si>
  <si>
    <r>
      <t xml:space="preserve"> - Enter the amount of Access Support on line </t>
    </r>
    <r>
      <rPr>
        <sz val="11"/>
        <color theme="3"/>
        <rFont val="Arial"/>
        <family val="2"/>
      </rPr>
      <t>117.</t>
    </r>
  </si>
  <si>
    <r>
      <t xml:space="preserve"> - Enter the costs for disability-related supports and services required by artists and arts professionals engaged in the project on line </t>
    </r>
    <r>
      <rPr>
        <sz val="11"/>
        <color theme="3"/>
        <rFont val="Arial"/>
        <family val="2"/>
      </rPr>
      <t>45</t>
    </r>
    <r>
      <rPr>
        <sz val="11"/>
        <color theme="1"/>
        <rFont val="Arial"/>
        <family val="2"/>
      </rPr>
      <t xml:space="preserve"> in </t>
    </r>
    <r>
      <rPr>
        <sz val="11"/>
        <color theme="3"/>
        <rFont val="Arial"/>
        <family val="2"/>
      </rPr>
      <t>B PROJ Budget</t>
    </r>
    <r>
      <rPr>
        <sz val="11"/>
        <color theme="1"/>
        <rFont val="Arial"/>
        <family val="2"/>
      </rPr>
      <t>.</t>
    </r>
  </si>
  <si>
    <t>If you receive Access Support for this project, you will include the awarded amount and the costs it covered in the Update and Actual Costs columns of the budget:</t>
  </si>
  <si>
    <t>you may apply for Access Support using a separate application. You will see this listed in the Strategic Funds section of your available programs.</t>
  </si>
  <si>
    <t xml:space="preserve">- a Deaf and disability arts group or organization, </t>
  </si>
  <si>
    <t>- an individual who is Deaf, or living with a disability or mental illness; or</t>
  </si>
  <si>
    <t>If your validated Applicant Profile in the portal includes self-identification as:</t>
  </si>
  <si>
    <t>4. Return to the CCA portal and upload the entire document to your application.</t>
  </si>
  <si>
    <t xml:space="preserve"> - Fill out the revenues of the budget. They are separated into "Confirmed" or "Pending". The "Total" is automatically calculated. Provide notes to explain your calculations, if necessary. </t>
  </si>
  <si>
    <r>
      <t xml:space="preserve"> - If your project includes public events, include the costs for making artistic content accessible to audience members who are Deaf or have disabilities in the Section "Other Project Costs" starting on line </t>
    </r>
    <r>
      <rPr>
        <sz val="11"/>
        <color theme="3"/>
        <rFont val="Arial"/>
        <family val="2"/>
      </rPr>
      <t xml:space="preserve">30 </t>
    </r>
    <r>
      <rPr>
        <sz val="11"/>
        <color theme="1"/>
        <rFont val="Arial"/>
        <family val="2"/>
      </rPr>
      <t xml:space="preserve">of </t>
    </r>
    <r>
      <rPr>
        <sz val="11"/>
        <color theme="3"/>
        <rFont val="Arial"/>
        <family val="2"/>
      </rPr>
      <t>B PROJ Budget.</t>
    </r>
  </si>
  <si>
    <t xml:space="preserve"> - Fill out the Costs of the budget. Provide notes to explain your calculations, if necessary. </t>
  </si>
  <si>
    <r>
      <t>2. Fill out the tab titled "</t>
    </r>
    <r>
      <rPr>
        <sz val="11"/>
        <color theme="3"/>
        <rFont val="Arial"/>
        <family val="2"/>
      </rPr>
      <t>B PROJ Budget</t>
    </r>
    <r>
      <rPr>
        <sz val="11"/>
        <color theme="1"/>
        <rFont val="Arial"/>
        <family val="2"/>
      </rPr>
      <t xml:space="preserve">" </t>
    </r>
  </si>
  <si>
    <r>
      <t xml:space="preserve">Applicants for project grants need to refer only to the first 2 tabs: </t>
    </r>
    <r>
      <rPr>
        <sz val="11"/>
        <color theme="3"/>
        <rFont val="Arial"/>
        <family val="2"/>
      </rPr>
      <t>A PROJ Instructions</t>
    </r>
    <r>
      <rPr>
        <sz val="11"/>
        <color theme="1"/>
        <rFont val="Arial"/>
        <family val="2"/>
      </rPr>
      <t xml:space="preserve"> and </t>
    </r>
    <r>
      <rPr>
        <sz val="11"/>
        <color theme="3"/>
        <rFont val="Arial"/>
        <family val="2"/>
      </rPr>
      <t>B PROJ Budget</t>
    </r>
    <r>
      <rPr>
        <sz val="11"/>
        <color theme="1"/>
        <rFont val="Arial"/>
        <family val="2"/>
      </rPr>
      <t>. There are no appendices for project applications.</t>
    </r>
  </si>
  <si>
    <t>Please note that there are many tabs at the bottom of the page.</t>
  </si>
  <si>
    <t>Please remember that the budget form is designed to be used by applicants from different fields of practice (disciplines) and for a wide range of activities. It is not possible to include detailed expense categories for every activity type. Rather, you will find a number of blank lines throughout the form that you can use to specify the expenses that are relevant to your project. Select a blank line within the category of costs that best fits the expense, enter a short description that will be easily understood by an assessment committee that is familiar with your art form(s), enter the amount of the expense and add a budget note, if necessary, to explain the amount.</t>
  </si>
  <si>
    <t>Instructions for book and magazine publishers are on tab J</t>
  </si>
  <si>
    <t>For Composite grant instructions, go to tab C</t>
  </si>
  <si>
    <t>Instructions for filling out the Budget  and Appendices Documents</t>
  </si>
  <si>
    <t>Supporting Artistic Practice: Sector Innovation and Development - Project grants (except for publishers)</t>
  </si>
  <si>
    <t>Artists' fees, copyright and royalties must be paid to all Canadian artists. The amounts must be agreed upon by the artists and the applicant, and fees must be the same as, or higher than, the current Canadian standards.</t>
  </si>
  <si>
    <t>% of Total Project Costs represented by the Grant:</t>
  </si>
  <si>
    <t>Total Project Costs</t>
  </si>
  <si>
    <r>
      <t xml:space="preserve">Total Project Revenues </t>
    </r>
    <r>
      <rPr>
        <sz val="11"/>
        <color theme="0"/>
        <rFont val="Arial"/>
        <family val="2"/>
      </rPr>
      <t>(must equal Total Project Costs)</t>
    </r>
  </si>
  <si>
    <t>Subtotal Other Revenues</t>
  </si>
  <si>
    <t>Payment Deferrals</t>
  </si>
  <si>
    <t>Applicant contribution</t>
  </si>
  <si>
    <t>Other Revenues</t>
  </si>
  <si>
    <t>Subtotal In-Kind Support</t>
  </si>
  <si>
    <t>In-Kind Support</t>
  </si>
  <si>
    <t>Subtotal Public Revenues</t>
  </si>
  <si>
    <t>Other Public Revenues</t>
  </si>
  <si>
    <t xml:space="preserve">Municipal/Regional </t>
  </si>
  <si>
    <t>Other Federal</t>
  </si>
  <si>
    <t>Other Canada Council support</t>
  </si>
  <si>
    <t>Access Support (submit an Access Support application)</t>
  </si>
  <si>
    <t>Grant Amount for this application (maximum of $100,000)</t>
  </si>
  <si>
    <t>Public Revenues</t>
  </si>
  <si>
    <t>Subtotal Private Revenues</t>
  </si>
  <si>
    <t>Other Private Sector Revenue</t>
  </si>
  <si>
    <t>Fundraising activities</t>
  </si>
  <si>
    <t>Foundations</t>
  </si>
  <si>
    <t>Donations</t>
  </si>
  <si>
    <t>Sponsorships</t>
  </si>
  <si>
    <t>Private Sector Revenues</t>
  </si>
  <si>
    <t>Subtotal Earned Revenues</t>
  </si>
  <si>
    <t>Other Earned Revenue</t>
  </si>
  <si>
    <t>Sales of Products</t>
  </si>
  <si>
    <t>Fees for Services</t>
  </si>
  <si>
    <t>Subscriptions, Memberships</t>
  </si>
  <si>
    <t>Registration Fees, Admission Sales</t>
  </si>
  <si>
    <t>Earned Revenues</t>
  </si>
  <si>
    <t>Total</t>
  </si>
  <si>
    <t>Pending</t>
  </si>
  <si>
    <t>Budget Notes (Optional)</t>
  </si>
  <si>
    <t>Actual</t>
  </si>
  <si>
    <r>
      <t xml:space="preserve">Update 2, </t>
    </r>
    <r>
      <rPr>
        <sz val="11"/>
        <rFont val="Arial"/>
        <family val="2"/>
      </rPr>
      <t>if required</t>
    </r>
  </si>
  <si>
    <r>
      <t xml:space="preserve">Update 1, </t>
    </r>
    <r>
      <rPr>
        <sz val="11"/>
        <rFont val="Arial"/>
        <family val="2"/>
      </rPr>
      <t>if required</t>
    </r>
  </si>
  <si>
    <t>Budget</t>
  </si>
  <si>
    <t>Project Revenues</t>
  </si>
  <si>
    <t>Subtotal Project Administration</t>
  </si>
  <si>
    <t>Administration Costs</t>
  </si>
  <si>
    <t>Administration Personnel</t>
  </si>
  <si>
    <t>Project Administration</t>
  </si>
  <si>
    <t>Subtotal Marketing and Promotions</t>
  </si>
  <si>
    <t>Marketing and Promotions Costs</t>
  </si>
  <si>
    <t>Promotions Personnel</t>
  </si>
  <si>
    <t>e.g. Audience development, outreach activities, communications materials, advertising, publicity, promotions.</t>
  </si>
  <si>
    <t>Marketing and Promotions</t>
  </si>
  <si>
    <t>Subtotal Project Costs</t>
  </si>
  <si>
    <t>Access cost: disability-related supports and services required by artists and arts professionals engaged in the project</t>
  </si>
  <si>
    <r>
      <t xml:space="preserve">e.g. Web design, documentation, distribution of findings, exhibition, programming,  reproduction, cataloguing, research study, </t>
    </r>
    <r>
      <rPr>
        <sz val="11"/>
        <rFont val="Arial"/>
        <family val="2"/>
      </rPr>
      <t>dissemination,</t>
    </r>
    <r>
      <rPr>
        <sz val="11"/>
        <color theme="1"/>
        <rFont val="Arial"/>
        <family val="2"/>
      </rPr>
      <t xml:space="preserve"> etc. </t>
    </r>
  </si>
  <si>
    <t>Other Project Costs</t>
  </si>
  <si>
    <t>Publications - Digital &amp; Print</t>
  </si>
  <si>
    <t>Materials and Supplies</t>
  </si>
  <si>
    <t>Equipment Rental</t>
  </si>
  <si>
    <t>Facilities and Venue Rental</t>
  </si>
  <si>
    <t>Include public accessibility costs e.g. Sign language interpretation, captioning, audio description, etc.</t>
  </si>
  <si>
    <t>Project Costs</t>
  </si>
  <si>
    <t>Subtotal Travel Costs</t>
  </si>
  <si>
    <t>Other Travel Costs</t>
  </si>
  <si>
    <t>Per Diem and accommodation (maximum $150/person/day)</t>
  </si>
  <si>
    <t>Packing and crating</t>
  </si>
  <si>
    <t>Freight, shipping or additional baggage</t>
  </si>
  <si>
    <t>Personnel travel</t>
  </si>
  <si>
    <t>Travel Costs (provide details in budget notes)</t>
  </si>
  <si>
    <t>Subtotal Professional Fees</t>
  </si>
  <si>
    <t>Royalties and copyright</t>
  </si>
  <si>
    <r>
      <rPr>
        <b/>
        <sz val="11"/>
        <rFont val="Arial"/>
        <family val="2"/>
      </rPr>
      <t xml:space="preserve">Applicant fee </t>
    </r>
    <r>
      <rPr>
        <b/>
        <u/>
        <sz val="11"/>
        <rFont val="Arial"/>
        <family val="2"/>
      </rPr>
      <t>or</t>
    </r>
    <r>
      <rPr>
        <b/>
        <sz val="11"/>
        <rFont val="Arial"/>
        <family val="2"/>
      </rPr>
      <t xml:space="preserve"> Subsistence</t>
    </r>
    <r>
      <rPr>
        <sz val="11"/>
        <rFont val="Arial"/>
        <family val="2"/>
      </rPr>
      <t xml:space="preserve">  For projects of 5 days or more in duration, you may include either an appropriate fee for your services or subsistence up to $500/person/week. Include details in budget notes.</t>
    </r>
  </si>
  <si>
    <t>e.g. Consultant, workshop leader, technician, mentor, documentation staff, event manager, etc.</t>
  </si>
  <si>
    <t>Professional Fees</t>
  </si>
  <si>
    <r>
      <t>Update 1,</t>
    </r>
    <r>
      <rPr>
        <sz val="11"/>
        <rFont val="Arial"/>
        <family val="2"/>
      </rPr>
      <t xml:space="preserve"> if required</t>
    </r>
  </si>
  <si>
    <t xml:space="preserve"> Fill out the items below that pertain to your project</t>
  </si>
  <si>
    <t xml:space="preserve">Salaries, fees and expenses that are part of Canada Council core grants are not eligible in this component. </t>
  </si>
  <si>
    <t>Supporting Artistic Practice: Sector Innovation and Development - Project Grants</t>
  </si>
  <si>
    <t>You can also update your budget notes and, if necessary, update the information in the appendices by writing over your previous entries.</t>
  </si>
  <si>
    <r>
      <t xml:space="preserve">If your application is successful, you will use the </t>
    </r>
    <r>
      <rPr>
        <sz val="11"/>
        <color theme="3"/>
        <rFont val="Arial"/>
        <family val="2"/>
      </rPr>
      <t>COMP Year Update</t>
    </r>
    <r>
      <rPr>
        <sz val="11"/>
        <color theme="1"/>
        <rFont val="Arial"/>
        <family val="2"/>
      </rPr>
      <t xml:space="preserve"> tabs to provide revised budgets and actual amounts to attach to your Grant Updates and Final Report (</t>
    </r>
    <r>
      <rPr>
        <sz val="11"/>
        <color theme="3"/>
        <rFont val="Arial"/>
        <family val="2"/>
      </rPr>
      <t xml:space="preserve">F, G </t>
    </r>
    <r>
      <rPr>
        <sz val="11"/>
        <rFont val="Arial"/>
        <family val="2"/>
      </rPr>
      <t>and</t>
    </r>
    <r>
      <rPr>
        <sz val="11"/>
        <color theme="3"/>
        <rFont val="Arial"/>
        <family val="2"/>
      </rPr>
      <t xml:space="preserve"> H</t>
    </r>
    <r>
      <rPr>
        <sz val="11"/>
        <color theme="1"/>
        <rFont val="Arial"/>
        <family val="2"/>
      </rPr>
      <t>).</t>
    </r>
  </si>
  <si>
    <r>
      <t xml:space="preserve"> - Enter the amount of Access Support on line </t>
    </r>
    <r>
      <rPr>
        <sz val="11"/>
        <color theme="3"/>
        <rFont val="Arial"/>
        <family val="2"/>
      </rPr>
      <t>181.</t>
    </r>
  </si>
  <si>
    <t>If you receive Access Support for these activities you will include the awarded amount and the costs it covered on the Update tabs.</t>
  </si>
  <si>
    <t>5. Return to the portal and upload the entire document to your application</t>
  </si>
  <si>
    <t xml:space="preserve"> - Fill in items that relate to your activities. On each line, provide relevant information about the activity.</t>
  </si>
  <si>
    <r>
      <t>3. All applicants - Fill out the tab titled "</t>
    </r>
    <r>
      <rPr>
        <sz val="11"/>
        <color theme="3"/>
        <rFont val="Arial"/>
        <family val="2"/>
      </rPr>
      <t>E COMP Activities</t>
    </r>
    <r>
      <rPr>
        <sz val="11"/>
        <color theme="1"/>
        <rFont val="Arial"/>
        <family val="2"/>
      </rPr>
      <t>"</t>
    </r>
  </si>
  <si>
    <t xml:space="preserve"> - Fill out the Revenues of the budget. "Total Budget for All Years" is automatically calculated. Provide notes to explain your calculations, if necessary. </t>
  </si>
  <si>
    <r>
      <t xml:space="preserve"> - If your activities include public events, include the costs for making artistic content accessible to audience members who are Deaf or have disabilities in the Section "Cost of Activities" starting on line </t>
    </r>
    <r>
      <rPr>
        <sz val="11"/>
        <color theme="3"/>
        <rFont val="Arial"/>
        <family val="2"/>
      </rPr>
      <t>41</t>
    </r>
    <r>
      <rPr>
        <sz val="11"/>
        <color theme="1"/>
        <rFont val="Arial"/>
        <family val="2"/>
      </rPr>
      <t xml:space="preserve"> of </t>
    </r>
    <r>
      <rPr>
        <sz val="11"/>
        <color theme="3"/>
        <rFont val="Arial"/>
        <family val="2"/>
      </rPr>
      <t>D COMP Budget.</t>
    </r>
  </si>
  <si>
    <t xml:space="preserve"> - Fill out the Costs of the budget.  "Total Budget for All Years" is automatically calculated. Provide notes to explain your calculations, if necessary. </t>
  </si>
  <si>
    <t xml:space="preserve"> - If you are requesting a grant for more than one year, separate your costs and revenues into 2 or 3 years according to the duration of your activities.</t>
  </si>
  <si>
    <r>
      <t>2. Fill out the tab titled "</t>
    </r>
    <r>
      <rPr>
        <sz val="11"/>
        <color theme="3"/>
        <rFont val="Arial"/>
        <family val="2"/>
      </rPr>
      <t>D COMP Budget</t>
    </r>
    <r>
      <rPr>
        <sz val="11"/>
        <color theme="1"/>
        <rFont val="Arial"/>
        <family val="2"/>
      </rPr>
      <t xml:space="preserve">" </t>
    </r>
  </si>
  <si>
    <r>
      <t xml:space="preserve">If the application is successful, you will need to refer to tabs </t>
    </r>
    <r>
      <rPr>
        <sz val="11"/>
        <color theme="3"/>
        <rFont val="Arial"/>
        <family val="2"/>
      </rPr>
      <t xml:space="preserve">F, G </t>
    </r>
    <r>
      <rPr>
        <sz val="11"/>
        <rFont val="Arial"/>
        <family val="2"/>
      </rPr>
      <t>and</t>
    </r>
    <r>
      <rPr>
        <sz val="11"/>
        <color theme="3"/>
        <rFont val="Arial"/>
        <family val="2"/>
      </rPr>
      <t xml:space="preserve"> H.</t>
    </r>
  </si>
  <si>
    <r>
      <t xml:space="preserve">Applicants for composite grants need to refer to tabs </t>
    </r>
    <r>
      <rPr>
        <sz val="11"/>
        <color theme="3"/>
        <rFont val="Arial"/>
        <family val="2"/>
      </rPr>
      <t xml:space="preserve">C, D </t>
    </r>
    <r>
      <rPr>
        <sz val="11"/>
        <rFont val="Arial"/>
        <family val="2"/>
      </rPr>
      <t>and</t>
    </r>
    <r>
      <rPr>
        <sz val="11"/>
        <color theme="1"/>
        <rFont val="Arial"/>
        <family val="2"/>
      </rPr>
      <t xml:space="preserve"> </t>
    </r>
    <r>
      <rPr>
        <sz val="11"/>
        <color theme="3"/>
        <rFont val="Arial"/>
        <family val="2"/>
      </rPr>
      <t>E</t>
    </r>
    <r>
      <rPr>
        <sz val="11"/>
        <color theme="1"/>
        <rFont val="Arial"/>
        <family val="2"/>
      </rPr>
      <t xml:space="preserve"> when applying.</t>
    </r>
  </si>
  <si>
    <t>Please remember that the budget form is designed to be used by applicants from different fields of practice (disciplines) and for a wide range of activities. It is not possible to include detailed expense categories for every activity type. Rather, you will find a number of blank lines throughout the form that you can use to specify the expenses that are relevant to your activities. Select a blank line within the category of costs that best fits the expense, enter a short description that will be easily understood by an assessment committee that is familiar with your art form(s), enter the amount of the expense and add a budget note, if necessary, to explain the amount.</t>
  </si>
  <si>
    <t>For Project grant instructions, go to tab A</t>
  </si>
  <si>
    <t>Supporting Artistic Practice: Sector Innovation and Development - Ccomposite grants (except for publishers)</t>
  </si>
  <si>
    <t>% of Total Costs represented by the grant</t>
  </si>
  <si>
    <t>Net Surplus (Deficit)</t>
  </si>
  <si>
    <t>Total Costs</t>
  </si>
  <si>
    <t>Other Canada Council Support</t>
  </si>
  <si>
    <t>Grant Amount for this application (maximum of $100,000 per year up to 3 years)</t>
  </si>
  <si>
    <t>Subtotal Private Sector Revenues</t>
  </si>
  <si>
    <t>Total Budget for All Years</t>
  </si>
  <si>
    <r>
      <rPr>
        <b/>
        <sz val="11"/>
        <color theme="1"/>
        <rFont val="Arial"/>
        <family val="2"/>
      </rPr>
      <t>Budget Year 3</t>
    </r>
    <r>
      <rPr>
        <sz val="11"/>
        <color theme="1"/>
        <rFont val="Arial"/>
        <family val="2"/>
      </rPr>
      <t xml:space="preserve"> 
(if applicable)</t>
    </r>
  </si>
  <si>
    <r>
      <rPr>
        <b/>
        <sz val="11"/>
        <color theme="1"/>
        <rFont val="Arial"/>
        <family val="2"/>
      </rPr>
      <t>Budget Year 2</t>
    </r>
    <r>
      <rPr>
        <sz val="11"/>
        <color theme="1"/>
        <rFont val="Arial"/>
        <family val="2"/>
      </rPr>
      <t xml:space="preserve"> 
(if applicable)</t>
    </r>
  </si>
  <si>
    <t>Revenues</t>
  </si>
  <si>
    <t>Total Cost</t>
  </si>
  <si>
    <t>Subtotal Administration</t>
  </si>
  <si>
    <t>Administration</t>
  </si>
  <si>
    <t>e.g. Audience development, outreach activities, communications materials, advertising sales, publicity, promotions. Provide details in budget notes.</t>
  </si>
  <si>
    <t>Subtotal Cost of Activities</t>
  </si>
  <si>
    <t>Access cost: disability-related supports and services required by artists and arts professionals engaged in the activites</t>
  </si>
  <si>
    <t>Other Costs</t>
  </si>
  <si>
    <t>Publications - Digital and Print</t>
  </si>
  <si>
    <t>Cost of Activities</t>
  </si>
  <si>
    <t>e.g. Personnel travel; freight, shipping or additional baggage; packing and crating; per diem and accommodation (maximum of $150/person/day)</t>
  </si>
  <si>
    <t>Travel Costs</t>
  </si>
  <si>
    <t>e.g. Consultant, workshop leader, technician, mentors, documentation staff, event manager, etc.</t>
  </si>
  <si>
    <t xml:space="preserve"> Fill out the items below that pertain to your activities</t>
  </si>
  <si>
    <t>Budget Year 1</t>
  </si>
  <si>
    <t>Supporting Artistic Practice: Sector Innovation and Development - Composite Grants</t>
  </si>
  <si>
    <t>Examples of activities to include: Screening, presentation, reading, representation of artists at events, residency, showcase, research, workshop for professional artists, etc.</t>
  </si>
  <si>
    <r>
      <t xml:space="preserve">Provide a representative list of  the services, support activities, public events and ancillary programming you have delivered in the last 2 years and current year, as well as details for your future plans as much as you know them for the period covered by the grant request. </t>
    </r>
    <r>
      <rPr>
        <sz val="11"/>
        <color theme="1"/>
        <rFont val="Arial"/>
        <family val="2"/>
      </rPr>
      <t>The first future year should be quite solid. However, it is understood that you may have less detail as you go further into the future.</t>
    </r>
  </si>
  <si>
    <t>Services, Support Activities, Public Events and Ancillary Programming</t>
  </si>
  <si>
    <t>Year 1
Actual</t>
  </si>
  <si>
    <r>
      <t xml:space="preserve">Year 1 Update 2, </t>
    </r>
    <r>
      <rPr>
        <sz val="11"/>
        <color theme="1"/>
        <rFont val="Arial"/>
        <family val="2"/>
      </rPr>
      <t>if required</t>
    </r>
  </si>
  <si>
    <r>
      <t xml:space="preserve">Year 1 Update 1, </t>
    </r>
    <r>
      <rPr>
        <sz val="11"/>
        <color theme="1"/>
        <rFont val="Arial"/>
        <family val="2"/>
      </rPr>
      <t>if required</t>
    </r>
  </si>
  <si>
    <t>Access cost: disability-related supports and services required by artists and arts professionals engaged in the activities</t>
  </si>
  <si>
    <t>e.g. Personnel travel; Freight, shipping or additional baggage; Packing and crating; Per diem and accommodation (maximum of $150/person/day)</t>
  </si>
  <si>
    <t>Your entries in the rows below are forwarded from the last budget. You can change them if necessary.</t>
  </si>
  <si>
    <r>
      <rPr>
        <b/>
        <sz val="10"/>
        <color theme="1"/>
        <rFont val="Arial"/>
        <family val="2"/>
      </rPr>
      <t>Year 1 Update 2</t>
    </r>
    <r>
      <rPr>
        <sz val="10"/>
        <color theme="1"/>
        <rFont val="Arial"/>
        <family val="2"/>
      </rPr>
      <t>, 
if required</t>
    </r>
  </si>
  <si>
    <r>
      <rPr>
        <b/>
        <sz val="10"/>
        <color theme="1"/>
        <rFont val="Arial"/>
        <family val="2"/>
      </rPr>
      <t>Year 1 Update 1</t>
    </r>
    <r>
      <rPr>
        <sz val="10"/>
        <color theme="1"/>
        <rFont val="Arial"/>
        <family val="2"/>
      </rPr>
      <t>, 
if required</t>
    </r>
  </si>
  <si>
    <t>Supporting Artistic Practice: Sector Innovation and Development - Composite Grants (Year 1 Updates)</t>
  </si>
  <si>
    <t>Year 1 and 2
Actual</t>
  </si>
  <si>
    <t>Year 2
Actual</t>
  </si>
  <si>
    <r>
      <t xml:space="preserve">Year 2 Update 3, </t>
    </r>
    <r>
      <rPr>
        <sz val="11"/>
        <color theme="1"/>
        <rFont val="Arial"/>
        <family val="2"/>
      </rPr>
      <t>if required</t>
    </r>
  </si>
  <si>
    <r>
      <t xml:space="preserve">Year 2 Update 2, 
</t>
    </r>
    <r>
      <rPr>
        <sz val="11"/>
        <color theme="1"/>
        <rFont val="Arial"/>
        <family val="2"/>
      </rPr>
      <t>if required</t>
    </r>
  </si>
  <si>
    <r>
      <t xml:space="preserve">Year 2 Update 1, 
</t>
    </r>
    <r>
      <rPr>
        <sz val="11"/>
        <color theme="1"/>
        <rFont val="Arial"/>
        <family val="2"/>
      </rPr>
      <t>if required</t>
    </r>
  </si>
  <si>
    <t>Budget Year 2</t>
  </si>
  <si>
    <t>Year 1 Actual</t>
  </si>
  <si>
    <t>Year 2 Actual</t>
  </si>
  <si>
    <t>Supporting Artistic Practice: Sector Innovation and Development - Composite Grants (Year 2 Updates)</t>
  </si>
  <si>
    <t>Years 1, 2 and 3, Actual</t>
  </si>
  <si>
    <t>Year 3
Actual</t>
  </si>
  <si>
    <r>
      <t xml:space="preserve">Year 3 Update 3, 
</t>
    </r>
    <r>
      <rPr>
        <sz val="11"/>
        <color theme="1"/>
        <rFont val="Arial"/>
        <family val="2"/>
      </rPr>
      <t>if required</t>
    </r>
  </si>
  <si>
    <r>
      <t xml:space="preserve">Year 3 Update 2, 
</t>
    </r>
    <r>
      <rPr>
        <sz val="11"/>
        <color theme="1"/>
        <rFont val="Arial"/>
        <family val="2"/>
      </rPr>
      <t>if required</t>
    </r>
  </si>
  <si>
    <r>
      <t xml:space="preserve">Year 3 Update 1, 
</t>
    </r>
    <r>
      <rPr>
        <sz val="11"/>
        <color theme="1"/>
        <rFont val="Arial"/>
        <family val="2"/>
      </rPr>
      <t>if required</t>
    </r>
  </si>
  <si>
    <t>Budget Year 3</t>
  </si>
  <si>
    <t>Supporting Artistic Practice: Sector Innovation and Development - Composite Grants (Year 3 Updates)</t>
  </si>
  <si>
    <r>
      <t xml:space="preserve">The </t>
    </r>
    <r>
      <rPr>
        <b/>
        <sz val="11"/>
        <rFont val="Arial"/>
        <family val="2"/>
      </rPr>
      <t>Last Year</t>
    </r>
    <r>
      <rPr>
        <sz val="11"/>
        <rFont val="Arial"/>
        <family val="2"/>
      </rPr>
      <t xml:space="preserve"> and the </t>
    </r>
    <r>
      <rPr>
        <b/>
        <sz val="11"/>
        <rFont val="Arial"/>
        <family val="2"/>
      </rPr>
      <t>Prior Year</t>
    </r>
    <r>
      <rPr>
        <sz val="11"/>
        <rFont val="Arial"/>
        <family val="2"/>
      </rPr>
      <t xml:space="preserve"> are the 2 completed years prior to the Current Year.</t>
    </r>
  </si>
  <si>
    <r>
      <t xml:space="preserve">The </t>
    </r>
    <r>
      <rPr>
        <b/>
        <sz val="11"/>
        <rFont val="Arial"/>
        <family val="2"/>
      </rPr>
      <t>Current Year</t>
    </r>
    <r>
      <rPr>
        <sz val="11"/>
        <rFont val="Arial"/>
        <family val="2"/>
      </rPr>
      <t xml:space="preserve"> is for activities in the fiscal year immediately prior to the Request Year. Normally this coincides with the year when you are submitting the application.</t>
    </r>
  </si>
  <si>
    <r>
      <t xml:space="preserve">The </t>
    </r>
    <r>
      <rPr>
        <b/>
        <sz val="11"/>
        <rFont val="Arial"/>
        <family val="2"/>
      </rPr>
      <t>Request Year</t>
    </r>
    <r>
      <rPr>
        <sz val="11"/>
        <rFont val="Arial"/>
        <family val="2"/>
      </rPr>
      <t xml:space="preserve"> is for activities taking place during your organization's fiscal year for which you are requesting support. </t>
    </r>
  </si>
  <si>
    <t>When your project has been completed, you will use the Request Year Actual column when you submit a Final Report. Optionally, you can also provide actual results for the year that, at the time you submitted the application, was your "Current Year."</t>
  </si>
  <si>
    <r>
      <t xml:space="preserve"> - Enter the amount of Access Support on line </t>
    </r>
    <r>
      <rPr>
        <sz val="11"/>
        <color theme="3"/>
        <rFont val="Arial"/>
        <family val="2"/>
      </rPr>
      <t>20</t>
    </r>
    <r>
      <rPr>
        <sz val="11"/>
        <color theme="1"/>
        <rFont val="Arial"/>
        <family val="2"/>
      </rPr>
      <t xml:space="preserve"> of </t>
    </r>
    <r>
      <rPr>
        <sz val="11"/>
        <color theme="3"/>
        <rFont val="Arial"/>
        <family val="2"/>
      </rPr>
      <t>J Budget Book Projects</t>
    </r>
    <r>
      <rPr>
        <sz val="11"/>
        <color theme="1"/>
        <rFont val="Arial"/>
        <family val="2"/>
      </rPr>
      <t xml:space="preserve">, line </t>
    </r>
    <r>
      <rPr>
        <sz val="11"/>
        <color theme="3"/>
        <rFont val="Arial"/>
        <family val="2"/>
      </rPr>
      <t>17</t>
    </r>
    <r>
      <rPr>
        <sz val="11"/>
        <color theme="1"/>
        <rFont val="Arial"/>
        <family val="2"/>
      </rPr>
      <t xml:space="preserve"> of </t>
    </r>
    <r>
      <rPr>
        <sz val="11"/>
        <color theme="3"/>
        <rFont val="Arial"/>
        <family val="2"/>
      </rPr>
      <t>K Budget Electronic Magazines</t>
    </r>
    <r>
      <rPr>
        <sz val="11"/>
        <color theme="1"/>
        <rFont val="Arial"/>
        <family val="2"/>
      </rPr>
      <t xml:space="preserve">, or line </t>
    </r>
    <r>
      <rPr>
        <sz val="11"/>
        <color theme="3"/>
        <rFont val="Arial"/>
        <family val="2"/>
      </rPr>
      <t>19</t>
    </r>
    <r>
      <rPr>
        <sz val="11"/>
        <color theme="1"/>
        <rFont val="Arial"/>
        <family val="2"/>
      </rPr>
      <t xml:space="preserve"> of </t>
    </r>
    <r>
      <rPr>
        <sz val="11"/>
        <color theme="3"/>
        <rFont val="Arial"/>
        <family val="2"/>
      </rPr>
      <t>L Budget Print Magazines.</t>
    </r>
    <r>
      <rPr>
        <sz val="11"/>
        <color theme="1"/>
        <rFont val="Arial"/>
        <family val="2"/>
      </rPr>
      <t xml:space="preserve"> </t>
    </r>
  </si>
  <si>
    <r>
      <t xml:space="preserve"> - Enter the costs for disability-related supports and services required by writers engaged in the project on line </t>
    </r>
    <r>
      <rPr>
        <sz val="11"/>
        <color theme="3"/>
        <rFont val="Arial"/>
        <family val="2"/>
      </rPr>
      <t>44</t>
    </r>
    <r>
      <rPr>
        <sz val="11"/>
        <color theme="1"/>
        <rFont val="Arial"/>
        <family val="2"/>
      </rPr>
      <t xml:space="preserve"> of </t>
    </r>
    <r>
      <rPr>
        <sz val="11"/>
        <color theme="3"/>
        <rFont val="Arial"/>
        <family val="2"/>
      </rPr>
      <t>J Budget Book Projects</t>
    </r>
    <r>
      <rPr>
        <sz val="11"/>
        <color theme="1"/>
        <rFont val="Arial"/>
        <family val="2"/>
      </rPr>
      <t xml:space="preserve">, line </t>
    </r>
    <r>
      <rPr>
        <sz val="11"/>
        <color theme="3"/>
        <rFont val="Arial"/>
        <family val="2"/>
      </rPr>
      <t>60</t>
    </r>
    <r>
      <rPr>
        <sz val="11"/>
        <color theme="1"/>
        <rFont val="Arial"/>
        <family val="2"/>
      </rPr>
      <t xml:space="preserve"> of </t>
    </r>
    <r>
      <rPr>
        <sz val="11"/>
        <color theme="3"/>
        <rFont val="Arial"/>
        <family val="2"/>
      </rPr>
      <t>K Budget Electronic Magazines</t>
    </r>
    <r>
      <rPr>
        <sz val="11"/>
        <color theme="1"/>
        <rFont val="Arial"/>
        <family val="2"/>
      </rPr>
      <t xml:space="preserve"> or line </t>
    </r>
    <r>
      <rPr>
        <sz val="11"/>
        <color theme="3"/>
        <rFont val="Arial"/>
        <family val="2"/>
      </rPr>
      <t>57</t>
    </r>
    <r>
      <rPr>
        <sz val="11"/>
        <color theme="1"/>
        <rFont val="Arial"/>
        <family val="2"/>
      </rPr>
      <t xml:space="preserve"> of </t>
    </r>
    <r>
      <rPr>
        <sz val="11"/>
        <color theme="3"/>
        <rFont val="Arial"/>
        <family val="2"/>
      </rPr>
      <t>L Budget Print Magazines.</t>
    </r>
  </si>
  <si>
    <t xml:space="preserve"> - Electronic and Print Magazines should consult the Definitions of Terms below their financial form.</t>
  </si>
  <si>
    <r>
      <t>2. Fill out tabs "</t>
    </r>
    <r>
      <rPr>
        <sz val="11"/>
        <color theme="3"/>
        <rFont val="Arial"/>
        <family val="2"/>
      </rPr>
      <t>J Budget Book Projects</t>
    </r>
    <r>
      <rPr>
        <sz val="11"/>
        <color theme="1"/>
        <rFont val="Arial"/>
        <family val="2"/>
      </rPr>
      <t>", "</t>
    </r>
    <r>
      <rPr>
        <sz val="11"/>
        <color theme="3"/>
        <rFont val="Arial"/>
        <family val="2"/>
      </rPr>
      <t>K Budget Electronic Magazines</t>
    </r>
    <r>
      <rPr>
        <sz val="11"/>
        <color theme="1"/>
        <rFont val="Arial"/>
        <family val="2"/>
      </rPr>
      <t>", and/or "</t>
    </r>
    <r>
      <rPr>
        <sz val="11"/>
        <color theme="3"/>
        <rFont val="Arial"/>
        <family val="2"/>
      </rPr>
      <t>L Budget Print Magazines</t>
    </r>
    <r>
      <rPr>
        <sz val="11"/>
        <color theme="1"/>
        <rFont val="Arial"/>
        <family val="2"/>
      </rPr>
      <t>" according to the activities included your project.</t>
    </r>
  </si>
  <si>
    <r>
      <t xml:space="preserve">Book and magazine publishers need to refer to tabs </t>
    </r>
    <r>
      <rPr>
        <sz val="11"/>
        <color theme="3"/>
        <rFont val="Arial"/>
        <family val="2"/>
      </rPr>
      <t>I Instructions - publishers</t>
    </r>
    <r>
      <rPr>
        <sz val="11"/>
        <color theme="1"/>
        <rFont val="Arial"/>
        <family val="2"/>
      </rPr>
      <t xml:space="preserve">, </t>
    </r>
    <r>
      <rPr>
        <sz val="11"/>
        <color theme="3"/>
        <rFont val="Arial"/>
        <family val="2"/>
      </rPr>
      <t>J Budget Book Projects</t>
    </r>
    <r>
      <rPr>
        <sz val="11"/>
        <color theme="1"/>
        <rFont val="Arial"/>
        <family val="2"/>
      </rPr>
      <t xml:space="preserve">, </t>
    </r>
    <r>
      <rPr>
        <sz val="11"/>
        <color theme="3"/>
        <rFont val="Arial"/>
        <family val="2"/>
      </rPr>
      <t>K Budget Electronic Magazines</t>
    </r>
    <r>
      <rPr>
        <sz val="11"/>
        <color theme="1"/>
        <rFont val="Arial"/>
        <family val="2"/>
      </rPr>
      <t xml:space="preserve"> and </t>
    </r>
    <r>
      <rPr>
        <sz val="11"/>
        <color theme="3"/>
        <rFont val="Arial"/>
        <family val="2"/>
      </rPr>
      <t>L Budget Print Magazines</t>
    </r>
    <r>
      <rPr>
        <sz val="11"/>
        <color theme="1"/>
        <rFont val="Arial"/>
        <family val="2"/>
      </rPr>
      <t>.</t>
    </r>
  </si>
  <si>
    <r>
      <t xml:space="preserve">For other types of applicants, go to tab </t>
    </r>
    <r>
      <rPr>
        <b/>
        <sz val="12"/>
        <color theme="3"/>
        <rFont val="Arial"/>
        <family val="2"/>
      </rPr>
      <t>C</t>
    </r>
    <r>
      <rPr>
        <b/>
        <sz val="12"/>
        <rFont val="Arial"/>
        <family val="2"/>
      </rPr>
      <t xml:space="preserve"> for Composite grant instructions.</t>
    </r>
  </si>
  <si>
    <r>
      <t xml:space="preserve">For other types of applicants, go to tab </t>
    </r>
    <r>
      <rPr>
        <b/>
        <sz val="12"/>
        <color theme="3"/>
        <rFont val="Arial"/>
        <family val="2"/>
      </rPr>
      <t>A</t>
    </r>
    <r>
      <rPr>
        <b/>
        <sz val="12"/>
        <rFont val="Arial"/>
        <family val="2"/>
      </rPr>
      <t xml:space="preserve"> for Project grant instructions.</t>
    </r>
  </si>
  <si>
    <t>Instructions for filling out the Financial Summary Document</t>
  </si>
  <si>
    <t>Supporting Artistic Practice: Sector Innovation and Development (publishers)</t>
  </si>
  <si>
    <t>Accumulated surplus (deficit)</t>
  </si>
  <si>
    <t>Total short- and long-term liabilities</t>
  </si>
  <si>
    <t>Total equity</t>
  </si>
  <si>
    <t>Total assets</t>
  </si>
  <si>
    <r>
      <t xml:space="preserve">Profit (loss) </t>
    </r>
    <r>
      <rPr>
        <sz val="11"/>
        <color theme="0"/>
        <rFont val="Arial"/>
        <family val="2"/>
      </rPr>
      <t xml:space="preserve">(gross profit less total operating expenses) </t>
    </r>
  </si>
  <si>
    <t>Other operating expenses (including Access cost: disability-related supports and services required by writers)</t>
  </si>
  <si>
    <t>Marketing and promotion</t>
  </si>
  <si>
    <r>
      <t>Gross profit (</t>
    </r>
    <r>
      <rPr>
        <sz val="11"/>
        <color theme="0"/>
        <rFont val="Arial"/>
        <family val="2"/>
      </rPr>
      <t xml:space="preserve">total net revenues less total cost of sales) </t>
    </r>
  </si>
  <si>
    <t>Cost of sales of all titles, except royalties (including production, editing, printing &amp; binding)</t>
  </si>
  <si>
    <t>Total Net Revenues</t>
  </si>
  <si>
    <t>Other sources</t>
  </si>
  <si>
    <t>Other governments (e.g. municipalities) and agencies</t>
  </si>
  <si>
    <t>Provincial or territorial governments or arts councils including tax credits</t>
  </si>
  <si>
    <t>Grants/nonrepayable financial aid from the following sources</t>
  </si>
  <si>
    <t>Total operating revenues</t>
  </si>
  <si>
    <t>Other revenues, such as interest (provide details)</t>
  </si>
  <si>
    <t>Net sales of other Canadian-authored titles, own imprint</t>
  </si>
  <si>
    <t>Net sales of eligible titles for Canada Council funding</t>
  </si>
  <si>
    <t>Year Actual</t>
  </si>
  <si>
    <r>
      <t xml:space="preserve">Actual </t>
    </r>
    <r>
      <rPr>
        <sz val="11"/>
        <rFont val="Arial"/>
        <family val="2"/>
      </rPr>
      <t>(optional)</t>
    </r>
  </si>
  <si>
    <t>Request</t>
  </si>
  <si>
    <t>Request Year</t>
  </si>
  <si>
    <t xml:space="preserve">Date: </t>
  </si>
  <si>
    <t>For Your Final Report</t>
  </si>
  <si>
    <t>Supporting Artistic Practice: Sector Innovation and Development - Book Projects</t>
  </si>
  <si>
    <t>Access cost: disability-related supports and services required by writers engaged in the project</t>
  </si>
  <si>
    <t>Municipal/Regional</t>
  </si>
  <si>
    <r>
      <t xml:space="preserve">Actual
</t>
    </r>
    <r>
      <rPr>
        <sz val="11"/>
        <rFont val="Arial"/>
        <family val="2"/>
      </rPr>
      <t>(Optional)</t>
    </r>
  </si>
  <si>
    <t xml:space="preserve">Request Year </t>
  </si>
  <si>
    <t>Request Fiscal Year</t>
  </si>
  <si>
    <t>Supporting Artistic Practice: Sector Innovation and Development - Electronic Magazines</t>
  </si>
  <si>
    <t xml:space="preserve">Request Fiscal Year </t>
  </si>
  <si>
    <t>Supporting Artistic Practice: Sector Innovation and Development - Print Magazines</t>
  </si>
  <si>
    <t>Supporting Artistic Practice</t>
  </si>
  <si>
    <t>Sector Innovation and Development</t>
  </si>
  <si>
    <r>
      <t xml:space="preserve">This component supports many types of activities and they have their own section of tabs with budget pages. This document has a built-in macro to help direct you to the section that relates to your activities. </t>
    </r>
    <r>
      <rPr>
        <b/>
        <sz val="12"/>
        <color theme="1"/>
        <rFont val="Calibri"/>
        <family val="2"/>
        <scheme val="minor"/>
      </rPr>
      <t>Select the relevant button below</t>
    </r>
    <r>
      <rPr>
        <sz val="12"/>
        <color theme="1"/>
        <rFont val="Calibri"/>
        <family val="2"/>
        <scheme val="minor"/>
      </rPr>
      <t xml:space="preserve"> for your type of activity. </t>
    </r>
  </si>
  <si>
    <r>
      <t xml:space="preserve">If your software or computer settings do not allow the buttons to work, you will be able to see all the tabs on this page. </t>
    </r>
    <r>
      <rPr>
        <b/>
        <sz val="12"/>
        <color theme="1"/>
        <rFont val="Calibri"/>
        <family val="2"/>
        <scheme val="minor"/>
      </rPr>
      <t>Select the tab that has the instructions for your type of activity.</t>
    </r>
  </si>
  <si>
    <t>Publishers:</t>
  </si>
  <si>
    <t>Project grants (except for publishers):</t>
  </si>
  <si>
    <t>Composite grants (except for publishers):</t>
  </si>
  <si>
    <t>4. Return to the CCA portal and upload the entire document to your application. When you upload the document to your application form, all the tabs are transferred together.</t>
  </si>
  <si>
    <r>
      <t xml:space="preserve"> - Enter the costs for disability-related supports and services required by artists and arts professionals engaged in the activities on line </t>
    </r>
    <r>
      <rPr>
        <sz val="11"/>
        <color theme="3"/>
        <rFont val="Arial"/>
        <family val="2"/>
      </rPr>
      <t>78</t>
    </r>
    <r>
      <rPr>
        <sz val="11"/>
        <color theme="1"/>
        <rFont val="Arial"/>
        <family val="2"/>
      </rPr>
      <t xml:space="preserve"> in </t>
    </r>
    <r>
      <rPr>
        <sz val="11"/>
        <color theme="3"/>
        <rFont val="Arial"/>
        <family val="2"/>
      </rPr>
      <t>F/G/H COMP Updates</t>
    </r>
    <r>
      <rPr>
        <sz val="11"/>
        <color theme="1"/>
        <rFont val="Arial"/>
        <family val="2"/>
      </rPr>
      <t>.</t>
    </r>
  </si>
  <si>
    <t>v.201704</t>
  </si>
  <si>
    <t xml:space="preserve"> - Fill out the financial information corresponding to your financial statements for the current year, 2 prior years and the year of your grant request. </t>
  </si>
  <si>
    <t>See the Section called "Aligning Your Fiscal Year to the Grant Request" for more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</si>
</sst>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0.00_-;\-&quot;$&quot;* #,##0.00_-;_-&quot;$&quot;* &quot;-&quot;??_-;_-@_-"/>
    <numFmt numFmtId="43" formatCode="_-* #,##0.00_-;\-* #,##0.00_-;_-* &quot;-&quot;??_-;_-@_-"/>
    <numFmt numFmtId="164" formatCode="&quot;$&quot;#,##0_);[Red]\(&quot;$&quot;#,##0\)"/>
    <numFmt numFmtId="165" formatCode="_(&quot;$&quot;* #,##0_);_(&quot;$&quot;* \(#,##0\);_(&quot;$&quot;* &quot;-&quot;_);_(@_)"/>
    <numFmt numFmtId="166" formatCode="_(&quot;$&quot;* #,##0.00_);_(&quot;$&quot;* \(#,##0.00\);_(&quot;$&quot;* &quot;-&quot;??_);_(@_)"/>
    <numFmt numFmtId="167" formatCode="_(* #,##0.00_);_(* \(#,##0.00\);_(* &quot;-&quot;??_);_(@_)"/>
    <numFmt numFmtId="168" formatCode="&quot;$&quot;#,##0;[Red]&quot;$&quot;#,##0"/>
    <numFmt numFmtId="169" formatCode="_(&quot;$&quot;* #,##0_);_(&quot;$&quot;* \(#,##0\);_(&quot;$&quot;* &quot;-&quot;??_);_(@_)"/>
    <numFmt numFmtId="170" formatCode="[$-409]d\-mmm\-yyyy;@"/>
    <numFmt numFmtId="171" formatCode="mm\-yyyy"/>
    <numFmt numFmtId="172" formatCode="#,##0;[Red]\(#,##0\)"/>
    <numFmt numFmtId="173" formatCode="&quot;$&quot;#,##0"/>
    <numFmt numFmtId="174" formatCode="_(* #,##0_);_(* \(#,##0\);_(* &quot;-&quot;??_);_(@_)"/>
    <numFmt numFmtId="175" formatCode="_ * #,##0.00_)\ &quot;$&quot;_ ;_ * \(#,##0.00\)\ &quot;$&quot;_ ;_ * &quot;-&quot;??_)\ &quot;$&quot;_ ;_ @_ "/>
  </numFmts>
  <fonts count="40">
    <font>
      <sz val="11"/>
      <color theme="1"/>
      <name val="Calibri"/>
      <family val="2"/>
      <scheme val="minor"/>
    </font>
    <font>
      <sz val="14"/>
      <color theme="0"/>
      <name val="Montserrat SemiBold"/>
      <family val="3"/>
    </font>
    <font>
      <sz val="14"/>
      <name val="Calibri"/>
      <family val="2"/>
      <scheme val="minor"/>
    </font>
    <font>
      <sz val="11"/>
      <color theme="1"/>
      <name val="Arial"/>
      <family val="2"/>
    </font>
    <font>
      <sz val="10"/>
      <name val="Arial"/>
      <family val="2"/>
    </font>
    <font>
      <b/>
      <sz val="11"/>
      <color rgb="FF2074B1"/>
      <name val="Calibri"/>
      <family val="2"/>
      <scheme val="minor"/>
    </font>
    <font>
      <sz val="10"/>
      <color theme="1"/>
      <name val="Arial"/>
      <family val="2"/>
    </font>
    <font>
      <b/>
      <sz val="11"/>
      <color rgb="FF2074B1"/>
      <name val="Arial"/>
      <family val="2"/>
    </font>
    <font>
      <b/>
      <sz val="14"/>
      <color theme="0"/>
      <name val="Arial"/>
      <family val="2"/>
    </font>
    <font>
      <sz val="11"/>
      <color theme="1"/>
      <name val="Calibri"/>
      <family val="2"/>
      <scheme val="minor"/>
    </font>
    <font>
      <sz val="8"/>
      <color theme="1"/>
      <name val="Arial"/>
      <family val="2"/>
    </font>
    <font>
      <b/>
      <sz val="11"/>
      <color theme="0"/>
      <name val="Arial"/>
      <family val="2"/>
    </font>
    <font>
      <sz val="11"/>
      <color theme="3"/>
      <name val="Arial"/>
      <family val="2"/>
    </font>
    <font>
      <sz val="11"/>
      <name val="Arial"/>
      <family val="2"/>
    </font>
    <font>
      <sz val="11"/>
      <color rgb="FFFF0000"/>
      <name val="Arial"/>
      <family val="2"/>
    </font>
    <font>
      <b/>
      <sz val="11"/>
      <name val="Arial"/>
      <family val="2"/>
    </font>
    <font>
      <b/>
      <sz val="12"/>
      <color theme="0"/>
      <name val="Arial"/>
      <family val="2"/>
    </font>
    <font>
      <sz val="11"/>
      <color theme="0"/>
      <name val="Arial"/>
      <family val="2"/>
    </font>
    <font>
      <b/>
      <sz val="11"/>
      <color theme="1"/>
      <name val="Arial"/>
      <family val="2"/>
    </font>
    <font>
      <sz val="11"/>
      <color theme="7"/>
      <name val="Arial"/>
      <family val="2"/>
    </font>
    <font>
      <i/>
      <sz val="11"/>
      <color rgb="FFFF0000"/>
      <name val="Arial"/>
      <family val="2"/>
    </font>
    <font>
      <b/>
      <sz val="14"/>
      <name val="Arial"/>
      <family val="2"/>
    </font>
    <font>
      <u/>
      <sz val="11"/>
      <color theme="1"/>
      <name val="Arial"/>
      <family val="2"/>
    </font>
    <font>
      <u/>
      <sz val="11"/>
      <name val="Arial"/>
      <family val="2"/>
    </font>
    <font>
      <sz val="9"/>
      <name val="Arial"/>
      <family val="2"/>
    </font>
    <font>
      <sz val="11"/>
      <name val="Calibri"/>
      <family val="2"/>
    </font>
    <font>
      <sz val="14"/>
      <name val="Arial"/>
      <family val="2"/>
    </font>
    <font>
      <sz val="11"/>
      <color theme="0"/>
      <name val="Calibri"/>
      <family val="2"/>
      <scheme val="minor"/>
    </font>
    <font>
      <u/>
      <sz val="11"/>
      <color theme="0"/>
      <name val="Arial"/>
      <family val="2"/>
    </font>
    <font>
      <b/>
      <sz val="12"/>
      <name val="Arial"/>
      <family val="2"/>
    </font>
    <font>
      <b/>
      <sz val="20"/>
      <color theme="0"/>
      <name val="Arial"/>
      <family val="2"/>
    </font>
    <font>
      <sz val="12"/>
      <color theme="1"/>
      <name val="Calibri"/>
      <family val="2"/>
      <scheme val="minor"/>
    </font>
    <font>
      <b/>
      <sz val="12"/>
      <color theme="1"/>
      <name val="Calibri"/>
      <family val="2"/>
      <scheme val="minor"/>
    </font>
    <font>
      <b/>
      <sz val="10"/>
      <color theme="1"/>
      <name val="Arial"/>
      <family val="2"/>
    </font>
    <font>
      <sz val="12"/>
      <name val="Calibri"/>
      <family val="2"/>
      <scheme val="minor"/>
    </font>
    <font>
      <b/>
      <u/>
      <sz val="11"/>
      <name val="Arial"/>
      <family val="2"/>
    </font>
    <font>
      <sz val="11"/>
      <color rgb="FFC00000"/>
      <name val="Arial"/>
      <family val="2"/>
    </font>
    <font>
      <b/>
      <sz val="12"/>
      <color theme="3"/>
      <name val="Arial"/>
      <family val="2"/>
    </font>
    <font>
      <u/>
      <sz val="11"/>
      <color theme="10"/>
      <name val="Calibri"/>
      <family val="2"/>
      <scheme val="minor"/>
    </font>
    <font>
      <u/>
      <sz val="11"/>
      <color theme="10"/>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rgb="FF2074B1"/>
        <bgColor indexed="64"/>
      </patternFill>
    </fill>
    <fill>
      <patternFill patternType="solid">
        <fgColor theme="0"/>
        <bgColor indexed="64"/>
      </patternFill>
    </fill>
    <fill>
      <patternFill patternType="solid">
        <fgColor rgb="FF009ADD"/>
        <bgColor indexed="64"/>
      </patternFill>
    </fill>
    <fill>
      <patternFill patternType="solid">
        <fgColor indexed="9"/>
        <bgColor indexed="64"/>
      </patternFill>
    </fill>
    <fill>
      <patternFill patternType="solid">
        <fgColor rgb="FF82D4FF"/>
        <bgColor indexed="64"/>
      </patternFill>
    </fill>
    <fill>
      <patternFill patternType="solid">
        <fgColor rgb="FF737984"/>
        <bgColor indexed="64"/>
      </patternFill>
    </fill>
    <fill>
      <patternFill patternType="solid">
        <fgColor rgb="FFDBDFE7"/>
        <bgColor indexed="64"/>
      </patternFill>
    </fill>
    <fill>
      <patternFill patternType="solid">
        <fgColor rgb="FF374D62"/>
        <bgColor indexed="64"/>
      </patternFill>
    </fill>
    <fill>
      <patternFill patternType="solid">
        <fgColor rgb="FFDBDFE8"/>
        <bgColor indexed="64"/>
      </patternFill>
    </fill>
    <fill>
      <patternFill patternType="solid">
        <fgColor theme="0" tint="-4.9989318521683403E-2"/>
        <bgColor indexed="64"/>
      </patternFill>
    </fill>
    <fill>
      <patternFill patternType="solid">
        <fgColor rgb="FFFAFAFA"/>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auto="1"/>
      </right>
      <top style="thin">
        <color auto="1"/>
      </top>
      <bottom/>
      <diagonal/>
    </border>
    <border>
      <left style="thin">
        <color indexed="64"/>
      </left>
      <right/>
      <top/>
      <bottom/>
      <diagonal/>
    </border>
    <border>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19">
    <xf numFmtId="0" fontId="0" fillId="0" borderId="0"/>
    <xf numFmtId="0" fontId="4" fillId="0" borderId="0"/>
    <xf numFmtId="167" fontId="9"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0" fontId="4" fillId="0" borderId="0"/>
    <xf numFmtId="0" fontId="24" fillId="0" borderId="23" applyNumberFormat="0">
      <alignment vertical="center" wrapText="1"/>
    </xf>
    <xf numFmtId="167" fontId="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66" fontId="9" fillId="0" borderId="0" applyFont="0" applyFill="0" applyBorder="0" applyAlignment="0" applyProtection="0"/>
    <xf numFmtId="175" fontId="9" fillId="0" borderId="0" applyFont="0" applyFill="0" applyBorder="0" applyAlignment="0" applyProtection="0"/>
    <xf numFmtId="0" fontId="25" fillId="0" borderId="0"/>
    <xf numFmtId="0" fontId="38" fillId="0" borderId="0" applyNumberFormat="0" applyFill="0" applyBorder="0" applyAlignment="0" applyProtection="0"/>
  </cellStyleXfs>
  <cellXfs count="871">
    <xf numFmtId="0" fontId="0" fillId="0" borderId="0" xfId="0"/>
    <xf numFmtId="0" fontId="0" fillId="0" borderId="0" xfId="0"/>
    <xf numFmtId="0" fontId="2" fillId="4" borderId="0" xfId="0" applyFont="1" applyFill="1" applyBorder="1" applyAlignment="1">
      <alignment horizontal="left" vertical="top" wrapText="1"/>
    </xf>
    <xf numFmtId="0" fontId="1" fillId="0" borderId="0" xfId="0" applyFont="1" applyFill="1" applyAlignment="1">
      <alignment horizontal="left" indent="2"/>
    </xf>
    <xf numFmtId="0" fontId="1" fillId="0" borderId="0" xfId="0" applyFont="1" applyFill="1" applyAlignment="1">
      <alignment horizontal="left" vertical="top" indent="2"/>
    </xf>
    <xf numFmtId="0" fontId="0" fillId="0" borderId="0" xfId="0" applyFill="1"/>
    <xf numFmtId="0" fontId="0" fillId="2" borderId="7" xfId="0" applyFill="1" applyBorder="1"/>
    <xf numFmtId="0" fontId="0" fillId="2" borderId="8" xfId="0" applyFill="1" applyBorder="1"/>
    <xf numFmtId="0" fontId="3" fillId="0" borderId="0" xfId="0" applyFont="1"/>
    <xf numFmtId="0" fontId="3" fillId="0" borderId="0" xfId="0" applyFont="1" applyBorder="1"/>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3" fillId="0" borderId="8" xfId="0" applyFont="1" applyBorder="1"/>
    <xf numFmtId="0" fontId="3" fillId="0" borderId="0" xfId="0" applyFont="1" applyFill="1"/>
    <xf numFmtId="0" fontId="13" fillId="0" borderId="0" xfId="0" applyFont="1"/>
    <xf numFmtId="0" fontId="13" fillId="0" borderId="0" xfId="0" applyFont="1" applyProtection="1">
      <protection hidden="1"/>
    </xf>
    <xf numFmtId="0" fontId="3" fillId="0" borderId="0" xfId="0" applyFont="1" applyFill="1" applyProtection="1">
      <protection hidden="1"/>
    </xf>
    <xf numFmtId="0" fontId="14" fillId="0" borderId="0" xfId="0" applyFont="1"/>
    <xf numFmtId="0" fontId="3" fillId="0" borderId="0" xfId="0" applyFont="1" applyProtection="1">
      <protection hidden="1"/>
    </xf>
    <xf numFmtId="0" fontId="14" fillId="0" borderId="0" xfId="0" applyFont="1" applyProtection="1">
      <protection hidden="1"/>
    </xf>
    <xf numFmtId="0" fontId="3" fillId="0" borderId="0" xfId="0" applyFont="1" applyBorder="1" applyProtection="1">
      <protection hidden="1"/>
    </xf>
    <xf numFmtId="0" fontId="13" fillId="0" borderId="0" xfId="1" applyFont="1" applyFill="1" applyAlignment="1" applyProtection="1">
      <alignment wrapText="1"/>
      <protection hidden="1"/>
    </xf>
    <xf numFmtId="0" fontId="13" fillId="0" borderId="0" xfId="1" applyFont="1" applyAlignment="1" applyProtection="1">
      <alignment wrapText="1"/>
      <protection hidden="1"/>
    </xf>
    <xf numFmtId="0" fontId="13" fillId="0" borderId="23" xfId="0" applyFont="1" applyBorder="1" applyAlignment="1" applyProtection="1">
      <alignment wrapText="1"/>
      <protection locked="0"/>
    </xf>
    <xf numFmtId="0" fontId="3" fillId="0" borderId="0" xfId="0" applyFont="1" applyBorder="1" applyAlignment="1" applyProtection="1">
      <alignment wrapText="1"/>
      <protection hidden="1"/>
    </xf>
    <xf numFmtId="0" fontId="3" fillId="0" borderId="5" xfId="0" applyFont="1" applyBorder="1" applyAlignment="1" applyProtection="1">
      <alignment wrapText="1"/>
      <protection hidden="1"/>
    </xf>
    <xf numFmtId="0" fontId="3" fillId="0" borderId="4" xfId="0" applyFont="1" applyBorder="1" applyProtection="1">
      <protection hidden="1"/>
    </xf>
    <xf numFmtId="0" fontId="3" fillId="0" borderId="5" xfId="0" applyFont="1" applyBorder="1" applyProtection="1">
      <protection hidden="1"/>
    </xf>
    <xf numFmtId="0" fontId="3" fillId="0" borderId="6" xfId="0" applyFont="1" applyBorder="1" applyProtection="1">
      <protection hidden="1"/>
    </xf>
    <xf numFmtId="0" fontId="3" fillId="0" borderId="7" xfId="0" applyFont="1" applyBorder="1" applyProtection="1">
      <protection hidden="1"/>
    </xf>
    <xf numFmtId="0" fontId="3" fillId="0" borderId="8" xfId="0" applyFont="1" applyBorder="1" applyProtection="1">
      <protection hidden="1"/>
    </xf>
    <xf numFmtId="0" fontId="14" fillId="0" borderId="0" xfId="0" applyFont="1" applyBorder="1" applyProtection="1">
      <protection hidden="1"/>
    </xf>
    <xf numFmtId="0" fontId="13" fillId="0" borderId="0" xfId="0" applyFont="1" applyAlignment="1" applyProtection="1">
      <alignment vertical="center" wrapText="1"/>
      <protection hidden="1"/>
    </xf>
    <xf numFmtId="9" fontId="13" fillId="6" borderId="23" xfId="0" applyNumberFormat="1" applyFont="1" applyFill="1" applyBorder="1" applyAlignment="1" applyProtection="1">
      <alignment horizontal="right" vertical="center" wrapText="1"/>
      <protection locked="0"/>
    </xf>
    <xf numFmtId="0" fontId="13" fillId="6" borderId="23" xfId="0" applyNumberFormat="1" applyFont="1" applyFill="1" applyBorder="1" applyAlignment="1" applyProtection="1">
      <alignment horizontal="right" vertical="center" wrapText="1"/>
      <protection locked="0"/>
    </xf>
    <xf numFmtId="172" fontId="13" fillId="6" borderId="14" xfId="0" applyNumberFormat="1" applyFont="1" applyFill="1" applyBorder="1" applyAlignment="1" applyProtection="1">
      <alignment horizontal="right" vertical="center" wrapText="1"/>
      <protection locked="0"/>
    </xf>
    <xf numFmtId="172" fontId="13" fillId="6" borderId="12" xfId="0" applyNumberFormat="1" applyFont="1" applyFill="1" applyBorder="1" applyAlignment="1" applyProtection="1">
      <alignment horizontal="right" vertical="center" wrapText="1"/>
      <protection locked="0"/>
    </xf>
    <xf numFmtId="169" fontId="13" fillId="6" borderId="12" xfId="3" applyNumberFormat="1" applyFont="1" applyFill="1" applyBorder="1" applyAlignment="1" applyProtection="1">
      <alignment horizontal="right" vertical="center" wrapText="1"/>
      <protection locked="0"/>
    </xf>
    <xf numFmtId="172" fontId="13" fillId="6" borderId="23" xfId="0" applyNumberFormat="1" applyFont="1" applyFill="1" applyBorder="1" applyAlignment="1" applyProtection="1">
      <alignment horizontal="right" vertical="center" wrapText="1"/>
      <protection locked="0"/>
    </xf>
    <xf numFmtId="9" fontId="13" fillId="6" borderId="23" xfId="6" applyFont="1" applyFill="1" applyBorder="1" applyAlignment="1" applyProtection="1">
      <alignment horizontal="right" vertical="center" wrapText="1"/>
      <protection locked="0"/>
    </xf>
    <xf numFmtId="0" fontId="3" fillId="6" borderId="22" xfId="0" applyFont="1" applyFill="1" applyBorder="1" applyAlignment="1" applyProtection="1">
      <alignment vertical="center" wrapText="1"/>
      <protection hidden="1"/>
    </xf>
    <xf numFmtId="165" fontId="13" fillId="6" borderId="23" xfId="7" applyNumberFormat="1" applyFont="1" applyFill="1" applyBorder="1" applyAlignment="1" applyProtection="1">
      <alignment horizontal="right" vertical="center" wrapText="1"/>
      <protection locked="0"/>
    </xf>
    <xf numFmtId="0" fontId="3" fillId="6" borderId="16" xfId="0" applyFont="1" applyFill="1" applyBorder="1" applyAlignment="1" applyProtection="1">
      <alignment vertical="center" wrapText="1"/>
      <protection hidden="1"/>
    </xf>
    <xf numFmtId="0" fontId="3" fillId="0" borderId="16" xfId="0" applyFont="1" applyFill="1" applyBorder="1" applyAlignment="1" applyProtection="1">
      <alignment vertical="center" wrapText="1"/>
      <protection hidden="1"/>
    </xf>
    <xf numFmtId="0" fontId="18" fillId="7" borderId="18" xfId="0" applyFont="1" applyFill="1" applyBorder="1" applyAlignment="1" applyProtection="1">
      <alignment horizontal="left" vertical="center" wrapText="1"/>
      <protection hidden="1"/>
    </xf>
    <xf numFmtId="165" fontId="15" fillId="6" borderId="14" xfId="7" applyNumberFormat="1" applyFont="1" applyFill="1" applyBorder="1" applyAlignment="1" applyProtection="1">
      <alignment horizontal="right" vertical="center" wrapText="1"/>
    </xf>
    <xf numFmtId="165" fontId="15" fillId="6" borderId="13" xfId="7" applyNumberFormat="1" applyFont="1" applyFill="1" applyBorder="1" applyAlignment="1" applyProtection="1">
      <alignment horizontal="right" vertical="center" wrapText="1"/>
    </xf>
    <xf numFmtId="0" fontId="3" fillId="0" borderId="22" xfId="0" applyFont="1" applyFill="1" applyBorder="1" applyAlignment="1" applyProtection="1">
      <alignment vertical="center" wrapText="1"/>
      <protection hidden="1"/>
    </xf>
    <xf numFmtId="165" fontId="15" fillId="6" borderId="14" xfId="0" applyNumberFormat="1" applyFont="1" applyFill="1" applyBorder="1" applyAlignment="1" applyProtection="1">
      <alignment horizontal="right" vertical="center" wrapText="1"/>
    </xf>
    <xf numFmtId="173" fontId="13" fillId="0" borderId="23" xfId="0" applyNumberFormat="1" applyFont="1" applyFill="1" applyBorder="1" applyAlignment="1">
      <alignment wrapText="1"/>
    </xf>
    <xf numFmtId="173" fontId="13" fillId="0" borderId="16" xfId="0" applyNumberFormat="1" applyFont="1" applyFill="1" applyBorder="1" applyAlignment="1">
      <alignment wrapText="1"/>
    </xf>
    <xf numFmtId="0" fontId="13" fillId="0" borderId="16" xfId="0" applyFont="1" applyFill="1" applyBorder="1" applyAlignment="1" applyProtection="1">
      <alignment vertical="center" wrapText="1"/>
      <protection hidden="1"/>
    </xf>
    <xf numFmtId="165" fontId="15" fillId="6" borderId="13" xfId="0" applyNumberFormat="1" applyFont="1" applyFill="1" applyBorder="1" applyAlignment="1" applyProtection="1">
      <alignment horizontal="right" vertical="center" wrapText="1"/>
    </xf>
    <xf numFmtId="0" fontId="15" fillId="0" borderId="11" xfId="0" applyFont="1" applyFill="1" applyBorder="1" applyAlignment="1" applyProtection="1">
      <alignment wrapText="1"/>
      <protection hidden="1"/>
    </xf>
    <xf numFmtId="165" fontId="15" fillId="6" borderId="23" xfId="7" applyNumberFormat="1" applyFont="1" applyFill="1" applyBorder="1" applyAlignment="1" applyProtection="1">
      <alignment horizontal="right" vertical="center" wrapText="1"/>
      <protection locked="0"/>
    </xf>
    <xf numFmtId="173" fontId="11" fillId="10" borderId="16" xfId="0" applyNumberFormat="1" applyFont="1" applyFill="1" applyBorder="1" applyAlignment="1">
      <alignment vertical="center" wrapText="1"/>
    </xf>
    <xf numFmtId="165" fontId="15" fillId="0" borderId="23" xfId="0" applyNumberFormat="1" applyFont="1" applyFill="1" applyBorder="1" applyAlignment="1" applyProtection="1">
      <alignment vertical="center" wrapText="1"/>
    </xf>
    <xf numFmtId="165" fontId="15" fillId="6" borderId="14" xfId="0" applyNumberFormat="1" applyFont="1" applyFill="1" applyBorder="1" applyAlignment="1" applyProtection="1">
      <alignment vertical="center" wrapText="1"/>
    </xf>
    <xf numFmtId="165" fontId="15" fillId="6" borderId="13" xfId="0" applyNumberFormat="1" applyFont="1" applyFill="1" applyBorder="1" applyAlignment="1" applyProtection="1">
      <alignment vertical="center" wrapText="1"/>
    </xf>
    <xf numFmtId="0" fontId="13" fillId="6" borderId="16" xfId="8" applyFont="1" applyFill="1" applyBorder="1" applyAlignment="1" applyProtection="1">
      <alignment vertical="top" wrapText="1"/>
      <protection hidden="1"/>
    </xf>
    <xf numFmtId="165" fontId="13" fillId="6" borderId="12" xfId="7" applyNumberFormat="1" applyFont="1" applyFill="1" applyBorder="1" applyAlignment="1" applyProtection="1">
      <alignment horizontal="right" vertical="center" wrapText="1"/>
      <protection locked="0"/>
    </xf>
    <xf numFmtId="165" fontId="15" fillId="6" borderId="23" xfId="0" applyNumberFormat="1" applyFont="1" applyFill="1" applyBorder="1" applyAlignment="1" applyProtection="1">
      <alignment vertical="center" wrapText="1"/>
    </xf>
    <xf numFmtId="0" fontId="3" fillId="6" borderId="11" xfId="0" applyFont="1" applyFill="1" applyBorder="1" applyAlignment="1" applyProtection="1">
      <alignment vertical="center" wrapText="1"/>
      <protection hidden="1"/>
    </xf>
    <xf numFmtId="165" fontId="13" fillId="6" borderId="11" xfId="0" applyNumberFormat="1" applyFont="1" applyFill="1" applyBorder="1" applyAlignment="1" applyProtection="1">
      <alignment vertical="center" wrapText="1"/>
      <protection hidden="1"/>
    </xf>
    <xf numFmtId="165" fontId="13" fillId="6" borderId="0" xfId="0" applyNumberFormat="1" applyFont="1" applyFill="1" applyBorder="1" applyAlignment="1" applyProtection="1">
      <alignment vertical="center" wrapText="1"/>
      <protection hidden="1"/>
    </xf>
    <xf numFmtId="173" fontId="11" fillId="10" borderId="16" xfId="0" applyNumberFormat="1" applyFont="1" applyFill="1" applyBorder="1" applyAlignment="1" applyProtection="1">
      <alignment vertical="center" wrapText="1"/>
      <protection hidden="1"/>
    </xf>
    <xf numFmtId="165" fontId="15" fillId="0" borderId="12" xfId="0" applyNumberFormat="1" applyFont="1" applyFill="1" applyBorder="1" applyAlignment="1" applyProtection="1">
      <alignment vertical="center" wrapText="1"/>
      <protection hidden="1"/>
    </xf>
    <xf numFmtId="165" fontId="15" fillId="0" borderId="23" xfId="0" applyNumberFormat="1" applyFont="1" applyFill="1" applyBorder="1" applyAlignment="1" applyProtection="1">
      <alignment vertical="center" wrapText="1"/>
      <protection hidden="1"/>
    </xf>
    <xf numFmtId="0" fontId="18" fillId="6" borderId="10" xfId="0" applyFont="1" applyFill="1" applyBorder="1" applyAlignment="1" applyProtection="1">
      <alignment vertical="center" wrapText="1"/>
      <protection hidden="1"/>
    </xf>
    <xf numFmtId="165" fontId="13" fillId="6" borderId="10" xfId="0" applyNumberFormat="1" applyFont="1" applyFill="1" applyBorder="1" applyAlignment="1" applyProtection="1">
      <alignment vertical="center" wrapText="1"/>
      <protection hidden="1"/>
    </xf>
    <xf numFmtId="0" fontId="18" fillId="0" borderId="0" xfId="0" applyFont="1" applyFill="1" applyBorder="1" applyAlignment="1" applyProtection="1">
      <alignment vertical="center" wrapText="1"/>
      <protection hidden="1"/>
    </xf>
    <xf numFmtId="164" fontId="15" fillId="0" borderId="0" xfId="0" applyNumberFormat="1" applyFont="1" applyFill="1" applyBorder="1" applyAlignment="1" applyProtection="1">
      <alignment vertical="center" wrapText="1"/>
      <protection hidden="1"/>
    </xf>
    <xf numFmtId="165" fontId="3" fillId="0" borderId="9" xfId="0" applyNumberFormat="1" applyFont="1" applyFill="1" applyBorder="1" applyAlignment="1" applyProtection="1">
      <alignment vertical="center" wrapText="1"/>
    </xf>
    <xf numFmtId="9" fontId="3" fillId="0" borderId="14" xfId="6" applyFont="1" applyFill="1" applyBorder="1" applyAlignment="1" applyProtection="1">
      <alignment vertical="center" wrapText="1"/>
    </xf>
    <xf numFmtId="9" fontId="3" fillId="0" borderId="12" xfId="6" applyFont="1" applyFill="1" applyBorder="1" applyAlignment="1" applyProtection="1">
      <alignment vertical="center" wrapText="1"/>
    </xf>
    <xf numFmtId="9" fontId="3" fillId="0" borderId="14" xfId="6" applyFont="1" applyFill="1" applyBorder="1" applyAlignment="1" applyProtection="1">
      <alignment vertical="center" wrapText="1"/>
      <protection hidden="1"/>
    </xf>
    <xf numFmtId="0" fontId="3" fillId="0" borderId="18" xfId="0" applyFont="1" applyFill="1" applyBorder="1" applyAlignment="1" applyProtection="1">
      <alignment vertical="center" wrapText="1"/>
      <protection hidden="1"/>
    </xf>
    <xf numFmtId="0" fontId="18" fillId="7" borderId="16" xfId="0" applyFont="1" applyFill="1" applyBorder="1" applyAlignment="1" applyProtection="1">
      <alignment horizontal="left" vertical="center" wrapText="1"/>
      <protection hidden="1"/>
    </xf>
    <xf numFmtId="0" fontId="3" fillId="6" borderId="0" xfId="0" applyFont="1" applyFill="1" applyBorder="1" applyAlignment="1" applyProtection="1">
      <alignment horizontal="right" vertical="center" wrapText="1"/>
      <protection hidden="1"/>
    </xf>
    <xf numFmtId="164" fontId="15" fillId="6" borderId="0" xfId="0" applyNumberFormat="1" applyFont="1" applyFill="1" applyBorder="1" applyAlignment="1" applyProtection="1">
      <alignment vertical="center" wrapText="1"/>
      <protection hidden="1"/>
    </xf>
    <xf numFmtId="165" fontId="13" fillId="6" borderId="12" xfId="7" applyNumberFormat="1" applyFont="1" applyFill="1" applyBorder="1" applyAlignment="1" applyProtection="1">
      <alignment horizontal="right" vertical="center" wrapText="1"/>
      <protection hidden="1"/>
    </xf>
    <xf numFmtId="165" fontId="13" fillId="0" borderId="23" xfId="0" applyNumberFormat="1" applyFont="1" applyFill="1" applyBorder="1" applyAlignment="1" applyProtection="1">
      <alignment vertical="center" wrapText="1"/>
    </xf>
    <xf numFmtId="0" fontId="3" fillId="0" borderId="23" xfId="0" applyFont="1" applyFill="1" applyBorder="1" applyAlignment="1" applyProtection="1">
      <alignment vertical="center" wrapText="1"/>
      <protection hidden="1"/>
    </xf>
    <xf numFmtId="173" fontId="11" fillId="10" borderId="23" xfId="0" applyNumberFormat="1" applyFont="1" applyFill="1" applyBorder="1" applyAlignment="1" applyProtection="1">
      <alignment vertical="center" wrapText="1"/>
      <protection hidden="1"/>
    </xf>
    <xf numFmtId="0" fontId="3" fillId="0" borderId="0" xfId="0" applyFont="1" applyBorder="1" applyAlignment="1" applyProtection="1">
      <alignment vertical="center" wrapText="1"/>
      <protection hidden="1"/>
    </xf>
    <xf numFmtId="0" fontId="13" fillId="0" borderId="0" xfId="0" applyFont="1" applyBorder="1" applyAlignment="1" applyProtection="1">
      <alignment vertical="center" wrapText="1"/>
      <protection hidden="1"/>
    </xf>
    <xf numFmtId="0" fontId="13" fillId="6" borderId="23" xfId="7" applyNumberFormat="1" applyFont="1" applyFill="1" applyBorder="1" applyAlignment="1" applyProtection="1">
      <alignment vertical="center" wrapText="1"/>
      <protection hidden="1"/>
    </xf>
    <xf numFmtId="0" fontId="13" fillId="8" borderId="23" xfId="0" applyFont="1" applyFill="1" applyBorder="1" applyAlignment="1" applyProtection="1">
      <alignment vertical="center" wrapText="1"/>
      <protection hidden="1"/>
    </xf>
    <xf numFmtId="0" fontId="15" fillId="0" borderId="23" xfId="7" applyNumberFormat="1" applyFont="1" applyFill="1" applyBorder="1" applyAlignment="1" applyProtection="1">
      <alignment vertical="center" wrapText="1"/>
      <protection hidden="1"/>
    </xf>
    <xf numFmtId="0" fontId="15" fillId="6" borderId="23" xfId="7" applyNumberFormat="1" applyFont="1" applyFill="1" applyBorder="1" applyAlignment="1" applyProtection="1">
      <alignment vertical="center" wrapText="1"/>
      <protection hidden="1"/>
    </xf>
    <xf numFmtId="0" fontId="13" fillId="6" borderId="0" xfId="0" applyNumberFormat="1" applyFont="1" applyFill="1" applyAlignment="1" applyProtection="1">
      <alignment vertical="center" wrapText="1"/>
      <protection hidden="1"/>
    </xf>
    <xf numFmtId="0" fontId="15" fillId="6" borderId="23" xfId="0" applyNumberFormat="1" applyFont="1" applyFill="1" applyBorder="1" applyAlignment="1" applyProtection="1">
      <alignment vertical="center" wrapText="1"/>
      <protection hidden="1"/>
    </xf>
    <xf numFmtId="0" fontId="3" fillId="0" borderId="0" xfId="0" applyFont="1" applyAlignment="1" applyProtection="1">
      <alignment vertical="center" wrapText="1"/>
      <protection hidden="1"/>
    </xf>
    <xf numFmtId="0" fontId="3" fillId="0" borderId="23" xfId="0" applyFont="1" applyFill="1" applyBorder="1" applyAlignment="1" applyProtection="1">
      <alignment vertical="top" wrapText="1"/>
      <protection hidden="1"/>
    </xf>
    <xf numFmtId="0" fontId="3" fillId="0" borderId="0" xfId="0" applyFont="1" applyBorder="1" applyAlignment="1" applyProtection="1">
      <alignment horizontal="left" vertical="center" wrapText="1"/>
      <protection hidden="1"/>
    </xf>
    <xf numFmtId="0" fontId="13" fillId="0" borderId="0" xfId="8" applyFont="1" applyFill="1" applyBorder="1" applyAlignment="1" applyProtection="1">
      <alignment horizontal="left" vertical="center" wrapText="1"/>
      <protection hidden="1"/>
    </xf>
    <xf numFmtId="0" fontId="13" fillId="0" borderId="0" xfId="9" applyNumberFormat="1" applyFont="1" applyFill="1" applyBorder="1" applyAlignment="1" applyProtection="1">
      <alignment horizontal="left" vertical="center" wrapText="1"/>
      <protection hidden="1"/>
    </xf>
    <xf numFmtId="0" fontId="13" fillId="0" borderId="23" xfId="8" applyFont="1" applyFill="1" applyBorder="1" applyAlignment="1" applyProtection="1">
      <alignment horizontal="left" vertical="top" wrapText="1"/>
      <protection hidden="1"/>
    </xf>
    <xf numFmtId="0" fontId="15" fillId="0" borderId="0" xfId="8" applyFont="1" applyFill="1" applyBorder="1" applyAlignment="1" applyProtection="1">
      <alignment horizontal="left" vertical="top" wrapText="1"/>
      <protection hidden="1"/>
    </xf>
    <xf numFmtId="9" fontId="13" fillId="6" borderId="13" xfId="0" applyNumberFormat="1" applyFont="1" applyFill="1" applyBorder="1" applyAlignment="1" applyProtection="1">
      <alignment horizontal="right" vertical="center" wrapText="1"/>
      <protection locked="0"/>
    </xf>
    <xf numFmtId="0" fontId="3" fillId="6" borderId="23" xfId="0" applyFont="1" applyFill="1" applyBorder="1" applyAlignment="1" applyProtection="1">
      <alignment vertical="top" wrapText="1"/>
      <protection hidden="1"/>
    </xf>
    <xf numFmtId="0" fontId="18" fillId="7" borderId="23" xfId="0" applyFont="1" applyFill="1" applyBorder="1" applyAlignment="1" applyProtection="1">
      <alignment horizontal="left" vertical="center" wrapText="1"/>
      <protection hidden="1"/>
    </xf>
    <xf numFmtId="174" fontId="15" fillId="6" borderId="23" xfId="2" applyNumberFormat="1" applyFont="1" applyFill="1" applyBorder="1" applyAlignment="1" applyProtection="1">
      <alignment horizontal="right" vertical="center" wrapText="1"/>
    </xf>
    <xf numFmtId="0" fontId="18" fillId="7" borderId="15" xfId="0" applyFont="1" applyFill="1" applyBorder="1" applyAlignment="1" applyProtection="1">
      <alignment horizontal="left" vertical="center" wrapText="1"/>
      <protection hidden="1"/>
    </xf>
    <xf numFmtId="174" fontId="15" fillId="6" borderId="23" xfId="2" applyNumberFormat="1" applyFont="1" applyFill="1" applyBorder="1" applyAlignment="1" applyProtection="1">
      <alignment horizontal="center" vertical="center" wrapText="1"/>
    </xf>
    <xf numFmtId="0" fontId="18" fillId="6" borderId="23" xfId="0" applyFont="1" applyFill="1" applyBorder="1" applyAlignment="1" applyProtection="1">
      <alignment vertical="top" wrapText="1"/>
      <protection hidden="1"/>
    </xf>
    <xf numFmtId="9" fontId="15" fillId="6" borderId="23" xfId="6" applyFont="1" applyFill="1" applyBorder="1" applyAlignment="1" applyProtection="1">
      <alignment horizontal="right" vertical="center" wrapText="1"/>
    </xf>
    <xf numFmtId="0" fontId="3" fillId="6" borderId="22" xfId="0" applyFont="1" applyFill="1" applyBorder="1" applyAlignment="1" applyProtection="1">
      <alignment vertical="top" wrapText="1"/>
      <protection hidden="1"/>
    </xf>
    <xf numFmtId="0" fontId="3" fillId="6" borderId="16" xfId="0" applyFont="1" applyFill="1" applyBorder="1" applyAlignment="1" applyProtection="1">
      <alignment vertical="top" wrapText="1"/>
      <protection hidden="1"/>
    </xf>
    <xf numFmtId="0" fontId="3" fillId="0" borderId="16" xfId="0" applyFont="1" applyFill="1" applyBorder="1" applyAlignment="1" applyProtection="1">
      <alignment vertical="top" wrapText="1"/>
      <protection hidden="1"/>
    </xf>
    <xf numFmtId="165" fontId="15" fillId="6" borderId="14" xfId="3" applyNumberFormat="1" applyFont="1" applyFill="1" applyBorder="1" applyAlignment="1" applyProtection="1">
      <alignment horizontal="right" vertical="center" wrapText="1"/>
    </xf>
    <xf numFmtId="169" fontId="15" fillId="6" borderId="14" xfId="3" applyNumberFormat="1" applyFont="1" applyFill="1" applyBorder="1" applyAlignment="1" applyProtection="1">
      <alignment horizontal="right" vertical="center" wrapText="1"/>
    </xf>
    <xf numFmtId="165" fontId="15" fillId="6" borderId="23" xfId="3" applyNumberFormat="1" applyFont="1" applyFill="1" applyBorder="1" applyAlignment="1" applyProtection="1">
      <alignment horizontal="right" vertical="center" wrapText="1"/>
    </xf>
    <xf numFmtId="0" fontId="3" fillId="0" borderId="22" xfId="0" applyFont="1" applyFill="1" applyBorder="1" applyAlignment="1" applyProtection="1">
      <alignment vertical="top" wrapText="1"/>
      <protection hidden="1"/>
    </xf>
    <xf numFmtId="165" fontId="15" fillId="6" borderId="23" xfId="0" applyNumberFormat="1" applyFont="1" applyFill="1" applyBorder="1" applyAlignment="1" applyProtection="1">
      <alignment horizontal="right" vertical="center" wrapText="1"/>
    </xf>
    <xf numFmtId="0" fontId="13" fillId="0" borderId="16" xfId="0" applyFont="1" applyFill="1" applyBorder="1" applyAlignment="1" applyProtection="1">
      <alignment vertical="top" wrapText="1"/>
      <protection hidden="1"/>
    </xf>
    <xf numFmtId="165" fontId="15" fillId="0" borderId="23" xfId="0" applyNumberFormat="1" applyFont="1" applyFill="1" applyBorder="1" applyAlignment="1" applyProtection="1">
      <alignment horizontal="right" vertical="center" wrapText="1"/>
      <protection locked="0"/>
    </xf>
    <xf numFmtId="165" fontId="15" fillId="0" borderId="15" xfId="0" applyNumberFormat="1" applyFont="1" applyFill="1" applyBorder="1" applyAlignment="1" applyProtection="1">
      <alignment horizontal="right" vertical="center" wrapText="1"/>
      <protection locked="0"/>
    </xf>
    <xf numFmtId="169" fontId="15" fillId="6" borderId="14" xfId="3" applyNumberFormat="1" applyFont="1" applyFill="1" applyBorder="1" applyAlignment="1" applyProtection="1">
      <alignment vertical="center" wrapText="1"/>
    </xf>
    <xf numFmtId="165" fontId="13" fillId="6" borderId="16" xfId="7" applyNumberFormat="1" applyFont="1" applyFill="1" applyBorder="1" applyAlignment="1" applyProtection="1">
      <alignment horizontal="right" vertical="center" wrapText="1"/>
      <protection locked="0"/>
    </xf>
    <xf numFmtId="0" fontId="13" fillId="6" borderId="16" xfId="0" applyFont="1" applyFill="1" applyBorder="1" applyAlignment="1" applyProtection="1">
      <alignment vertical="top" wrapText="1"/>
      <protection hidden="1"/>
    </xf>
    <xf numFmtId="165" fontId="13" fillId="6" borderId="18" xfId="7" applyNumberFormat="1" applyFont="1" applyFill="1" applyBorder="1" applyAlignment="1" applyProtection="1">
      <alignment horizontal="right" vertical="center" wrapText="1"/>
      <protection locked="0"/>
    </xf>
    <xf numFmtId="165" fontId="15" fillId="6" borderId="20" xfId="0" applyNumberFormat="1" applyFont="1" applyFill="1" applyBorder="1" applyAlignment="1" applyProtection="1">
      <alignment vertical="center" wrapText="1"/>
    </xf>
    <xf numFmtId="165" fontId="15" fillId="6" borderId="22" xfId="0" applyNumberFormat="1" applyFont="1" applyFill="1" applyBorder="1" applyAlignment="1" applyProtection="1">
      <alignment vertical="center" wrapText="1"/>
    </xf>
    <xf numFmtId="0" fontId="15" fillId="0" borderId="9" xfId="0" applyFont="1" applyFill="1" applyBorder="1" applyAlignment="1" applyProtection="1">
      <alignment wrapText="1"/>
      <protection hidden="1"/>
    </xf>
    <xf numFmtId="0" fontId="18" fillId="6" borderId="0" xfId="0" applyFont="1" applyFill="1" applyBorder="1" applyAlignment="1" applyProtection="1">
      <alignment vertical="top" wrapText="1"/>
      <protection hidden="1"/>
    </xf>
    <xf numFmtId="0" fontId="18" fillId="0" borderId="2" xfId="0" applyFont="1" applyFill="1" applyBorder="1" applyAlignment="1" applyProtection="1">
      <alignment vertical="top" wrapText="1"/>
      <protection hidden="1"/>
    </xf>
    <xf numFmtId="165" fontId="13" fillId="6" borderId="23" xfId="7" applyNumberFormat="1" applyFont="1" applyFill="1" applyBorder="1" applyAlignment="1" applyProtection="1">
      <alignment horizontal="right" vertical="center" wrapText="1"/>
      <protection hidden="1"/>
    </xf>
    <xf numFmtId="9" fontId="3" fillId="0" borderId="12" xfId="6" applyFont="1" applyFill="1" applyBorder="1" applyAlignment="1" applyProtection="1">
      <alignment vertical="center" wrapText="1"/>
      <protection hidden="1"/>
    </xf>
    <xf numFmtId="9" fontId="3" fillId="0" borderId="19" xfId="6" applyFont="1" applyFill="1" applyBorder="1" applyAlignment="1" applyProtection="1">
      <alignment vertical="center" wrapText="1"/>
      <protection hidden="1"/>
    </xf>
    <xf numFmtId="9" fontId="3" fillId="0" borderId="20" xfId="6" applyFont="1" applyFill="1" applyBorder="1" applyAlignment="1" applyProtection="1">
      <alignment vertical="center" wrapText="1"/>
    </xf>
    <xf numFmtId="9" fontId="3" fillId="0" borderId="20" xfId="6" applyFont="1" applyFill="1" applyBorder="1" applyAlignment="1" applyProtection="1">
      <alignment vertical="center" wrapText="1"/>
      <protection hidden="1"/>
    </xf>
    <xf numFmtId="0" fontId="3" fillId="0" borderId="18" xfId="0" applyFont="1" applyFill="1" applyBorder="1" applyAlignment="1" applyProtection="1">
      <alignment vertical="top" wrapText="1"/>
      <protection hidden="1"/>
    </xf>
    <xf numFmtId="0" fontId="3" fillId="6" borderId="10" xfId="0" applyFont="1" applyFill="1" applyBorder="1" applyAlignment="1" applyProtection="1">
      <alignment horizontal="right" vertical="top" wrapText="1"/>
      <protection hidden="1"/>
    </xf>
    <xf numFmtId="165" fontId="13" fillId="6" borderId="13" xfId="0" applyNumberFormat="1" applyFont="1" applyFill="1" applyBorder="1" applyAlignment="1" applyProtection="1">
      <alignment vertical="center" wrapText="1"/>
      <protection hidden="1"/>
    </xf>
    <xf numFmtId="165" fontId="13" fillId="0" borderId="23" xfId="0" applyNumberFormat="1" applyFont="1" applyFill="1" applyBorder="1" applyAlignment="1" applyProtection="1">
      <alignment vertical="center" wrapText="1"/>
      <protection hidden="1"/>
    </xf>
    <xf numFmtId="165" fontId="13" fillId="6" borderId="23" xfId="0" applyNumberFormat="1" applyFont="1" applyFill="1" applyBorder="1" applyAlignment="1" applyProtection="1">
      <alignment vertical="center" wrapText="1"/>
      <protection locked="0"/>
    </xf>
    <xf numFmtId="165" fontId="13" fillId="6" borderId="12" xfId="0" applyNumberFormat="1" applyFont="1" applyFill="1" applyBorder="1" applyAlignment="1" applyProtection="1">
      <alignment vertical="center" wrapText="1"/>
      <protection locked="0"/>
    </xf>
    <xf numFmtId="0" fontId="3" fillId="0" borderId="0" xfId="0" applyFont="1" applyAlignment="1" applyProtection="1">
      <alignment vertical="top" wrapText="1"/>
      <protection hidden="1"/>
    </xf>
    <xf numFmtId="0" fontId="13" fillId="6" borderId="13" xfId="7" applyNumberFormat="1" applyFont="1" applyFill="1" applyBorder="1" applyAlignment="1" applyProtection="1">
      <alignment vertical="center" wrapText="1"/>
      <protection hidden="1"/>
    </xf>
    <xf numFmtId="0" fontId="15" fillId="6" borderId="0" xfId="0" applyNumberFormat="1" applyFont="1" applyFill="1" applyBorder="1" applyAlignment="1" applyProtection="1">
      <alignment vertical="center" wrapText="1"/>
      <protection hidden="1"/>
    </xf>
    <xf numFmtId="0" fontId="13" fillId="0" borderId="0" xfId="0" applyFont="1" applyFill="1" applyBorder="1" applyAlignment="1" applyProtection="1">
      <alignment vertical="center" wrapText="1"/>
      <protection hidden="1"/>
    </xf>
    <xf numFmtId="0" fontId="15" fillId="0" borderId="0" xfId="8" applyFont="1" applyFill="1" applyBorder="1" applyAlignment="1" applyProtection="1">
      <alignment horizontal="left" vertical="center" wrapText="1"/>
      <protection hidden="1"/>
    </xf>
    <xf numFmtId="0" fontId="13" fillId="6" borderId="14" xfId="0" applyFont="1" applyFill="1" applyBorder="1" applyAlignment="1" applyProtection="1">
      <alignment horizontal="center" wrapText="1"/>
    </xf>
    <xf numFmtId="170" fontId="13" fillId="6" borderId="14" xfId="0" applyNumberFormat="1" applyFont="1" applyFill="1" applyBorder="1" applyAlignment="1" applyProtection="1">
      <alignment horizontal="left" wrapText="1"/>
      <protection locked="0"/>
    </xf>
    <xf numFmtId="169" fontId="13" fillId="6" borderId="23" xfId="3" applyNumberFormat="1" applyFont="1" applyFill="1" applyBorder="1" applyAlignment="1" applyProtection="1">
      <alignment horizontal="right" vertical="center" wrapText="1"/>
      <protection locked="0"/>
    </xf>
    <xf numFmtId="0" fontId="0" fillId="0" borderId="0" xfId="0"/>
    <xf numFmtId="0" fontId="0" fillId="0" borderId="0" xfId="0" applyBorder="1"/>
    <xf numFmtId="0" fontId="5" fillId="0" borderId="0" xfId="0" applyFont="1" applyBorder="1"/>
    <xf numFmtId="0" fontId="27" fillId="0" borderId="0" xfId="0" applyFont="1" applyFill="1"/>
    <xf numFmtId="0" fontId="17" fillId="0" borderId="0" xfId="1" applyFont="1" applyFill="1"/>
    <xf numFmtId="0" fontId="28" fillId="0" borderId="0" xfId="1" applyFont="1" applyFill="1"/>
    <xf numFmtId="0" fontId="3" fillId="0" borderId="0" xfId="0" applyFont="1" applyFill="1" applyAlignment="1" applyProtection="1">
      <alignment wrapText="1"/>
      <protection hidden="1"/>
    </xf>
    <xf numFmtId="0" fontId="13" fillId="0" borderId="0" xfId="0" applyFont="1" applyBorder="1"/>
    <xf numFmtId="0" fontId="3" fillId="0" borderId="0" xfId="0" applyFont="1" applyAlignment="1">
      <alignment vertical="top"/>
    </xf>
    <xf numFmtId="168" fontId="15" fillId="11" borderId="23" xfId="0" applyNumberFormat="1" applyFont="1" applyFill="1" applyBorder="1" applyAlignment="1">
      <alignment vertical="top" wrapText="1"/>
    </xf>
    <xf numFmtId="170" fontId="13" fillId="6" borderId="23" xfId="0" applyNumberFormat="1" applyFont="1" applyFill="1" applyBorder="1" applyAlignment="1" applyProtection="1">
      <alignment wrapText="1"/>
      <protection locked="0"/>
    </xf>
    <xf numFmtId="0" fontId="11" fillId="5" borderId="23" xfId="0" applyFont="1" applyFill="1" applyBorder="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0" fillId="0" borderId="0" xfId="0"/>
    <xf numFmtId="0" fontId="0" fillId="2" borderId="1" xfId="0" applyFill="1" applyBorder="1" applyProtection="1"/>
    <xf numFmtId="0" fontId="0" fillId="2" borderId="2" xfId="0" applyFill="1" applyBorder="1" applyProtection="1"/>
    <xf numFmtId="0" fontId="0" fillId="2" borderId="3" xfId="0" applyFill="1" applyBorder="1" applyProtection="1"/>
    <xf numFmtId="0" fontId="0" fillId="2" borderId="4" xfId="0" applyFill="1" applyBorder="1" applyProtection="1"/>
    <xf numFmtId="0" fontId="0" fillId="2" borderId="0" xfId="0" applyFill="1" applyBorder="1" applyProtection="1"/>
    <xf numFmtId="0" fontId="0" fillId="2" borderId="5" xfId="0" applyFill="1" applyBorder="1" applyProtection="1"/>
    <xf numFmtId="0" fontId="0" fillId="2" borderId="6" xfId="0" applyFill="1" applyBorder="1" applyProtection="1"/>
    <xf numFmtId="0" fontId="0" fillId="2" borderId="7" xfId="0" applyFill="1" applyBorder="1" applyProtection="1"/>
    <xf numFmtId="0" fontId="0" fillId="2" borderId="8" xfId="0" applyFill="1" applyBorder="1" applyProtection="1"/>
    <xf numFmtId="0" fontId="1" fillId="2" borderId="6" xfId="0" applyFont="1" applyFill="1" applyBorder="1" applyAlignment="1">
      <alignment horizontal="left" indent="2"/>
    </xf>
    <xf numFmtId="0" fontId="1" fillId="2" borderId="7" xfId="0" applyFont="1" applyFill="1" applyBorder="1" applyAlignment="1">
      <alignment horizontal="left" vertical="top" indent="2"/>
    </xf>
    <xf numFmtId="0" fontId="1" fillId="12" borderId="6" xfId="0" applyFont="1" applyFill="1" applyBorder="1" applyAlignment="1">
      <alignment horizontal="left" indent="2"/>
    </xf>
    <xf numFmtId="0" fontId="1" fillId="12" borderId="7" xfId="0" applyFont="1" applyFill="1" applyBorder="1" applyAlignment="1">
      <alignment horizontal="left" vertical="top" indent="2"/>
    </xf>
    <xf numFmtId="0" fontId="0" fillId="12" borderId="7" xfId="0" applyFill="1" applyBorder="1"/>
    <xf numFmtId="0" fontId="0" fillId="12" borderId="8" xfId="0" applyFill="1" applyBorder="1"/>
    <xf numFmtId="0" fontId="26" fillId="12" borderId="4" xfId="0" applyFont="1" applyFill="1" applyBorder="1" applyAlignment="1">
      <alignment horizontal="left" vertical="top" wrapText="1"/>
    </xf>
    <xf numFmtId="0" fontId="26" fillId="12" borderId="0" xfId="0" applyFont="1" applyFill="1" applyBorder="1" applyAlignment="1">
      <alignment horizontal="left" vertical="top" wrapText="1"/>
    </xf>
    <xf numFmtId="0" fontId="0" fillId="12" borderId="0" xfId="0" applyFill="1" applyBorder="1"/>
    <xf numFmtId="0" fontId="0" fillId="12" borderId="5" xfId="0" applyFill="1" applyBorder="1"/>
    <xf numFmtId="0" fontId="26" fillId="12" borderId="6" xfId="0" applyFont="1" applyFill="1" applyBorder="1" applyAlignment="1">
      <alignment horizontal="left" vertical="top" wrapText="1"/>
    </xf>
    <xf numFmtId="0" fontId="26" fillId="12" borderId="7" xfId="0" applyFont="1" applyFill="1" applyBorder="1" applyAlignment="1">
      <alignment horizontal="left" vertical="top" wrapText="1"/>
    </xf>
    <xf numFmtId="0" fontId="13" fillId="12" borderId="4" xfId="0" applyFont="1" applyFill="1" applyBorder="1" applyAlignment="1">
      <alignment vertical="top"/>
    </xf>
    <xf numFmtId="0" fontId="13" fillId="12" borderId="0" xfId="0" applyFont="1" applyFill="1" applyBorder="1" applyAlignment="1">
      <alignment vertical="top" wrapText="1"/>
    </xf>
    <xf numFmtId="0" fontId="13" fillId="12" borderId="6" xfId="0" applyFont="1" applyFill="1" applyBorder="1" applyAlignment="1">
      <alignment vertical="top"/>
    </xf>
    <xf numFmtId="0" fontId="13" fillId="12" borderId="7" xfId="0" applyFont="1" applyFill="1" applyBorder="1" applyAlignment="1">
      <alignment vertical="top" wrapText="1"/>
    </xf>
    <xf numFmtId="0" fontId="13" fillId="12" borderId="4" xfId="0" applyFont="1" applyFill="1" applyBorder="1" applyAlignment="1">
      <alignment horizontal="left" vertical="top" wrapText="1" indent="1"/>
    </xf>
    <xf numFmtId="0" fontId="13" fillId="12" borderId="0" xfId="0" applyFont="1" applyFill="1" applyBorder="1" applyAlignment="1">
      <alignment horizontal="left" vertical="top" wrapText="1" indent="1"/>
    </xf>
    <xf numFmtId="0" fontId="2" fillId="12" borderId="1" xfId="0" applyFont="1" applyFill="1" applyBorder="1" applyAlignment="1">
      <alignment horizontal="left" vertical="top" wrapText="1"/>
    </xf>
    <xf numFmtId="0" fontId="2" fillId="12" borderId="2" xfId="0" applyFont="1" applyFill="1" applyBorder="1" applyAlignment="1">
      <alignment horizontal="left" vertical="top" wrapText="1"/>
    </xf>
    <xf numFmtId="0" fontId="0" fillId="12" borderId="2" xfId="0" applyFill="1" applyBorder="1"/>
    <xf numFmtId="0" fontId="0" fillId="12" borderId="3" xfId="0" applyFill="1" applyBorder="1"/>
    <xf numFmtId="0" fontId="0" fillId="12" borderId="4" xfId="0" applyFill="1" applyBorder="1"/>
    <xf numFmtId="0" fontId="6" fillId="12" borderId="4" xfId="0" applyFont="1" applyFill="1" applyBorder="1" applyAlignment="1">
      <alignment horizontal="left" vertical="center" wrapText="1" indent="2"/>
    </xf>
    <xf numFmtId="0" fontId="6" fillId="12" borderId="0" xfId="0" applyFont="1" applyFill="1" applyBorder="1" applyAlignment="1">
      <alignment horizontal="left" vertical="center" wrapText="1" indent="2"/>
    </xf>
    <xf numFmtId="0" fontId="6" fillId="12" borderId="0" xfId="0" applyFont="1" applyFill="1" applyBorder="1" applyAlignment="1">
      <alignment vertical="center" wrapText="1"/>
    </xf>
    <xf numFmtId="0" fontId="7" fillId="12" borderId="4" xfId="0" applyFont="1" applyFill="1" applyBorder="1" applyAlignment="1">
      <alignment horizontal="left" vertical="center"/>
    </xf>
    <xf numFmtId="0" fontId="7" fillId="12" borderId="0" xfId="0" applyFont="1" applyFill="1" applyBorder="1" applyAlignment="1">
      <alignment horizontal="left" vertical="center"/>
    </xf>
    <xf numFmtId="0" fontId="7" fillId="12" borderId="5" xfId="0" applyFont="1" applyFill="1" applyBorder="1" applyAlignment="1">
      <alignment horizontal="left" vertical="center"/>
    </xf>
    <xf numFmtId="0" fontId="0" fillId="12" borderId="6" xfId="0" applyFill="1" applyBorder="1"/>
    <xf numFmtId="0" fontId="0" fillId="0" borderId="0" xfId="0"/>
    <xf numFmtId="0" fontId="3" fillId="0" borderId="0" xfId="0" applyFont="1" applyFill="1" applyAlignment="1" applyProtection="1">
      <alignment horizontal="left" wrapText="1"/>
      <protection hidden="1"/>
    </xf>
    <xf numFmtId="0" fontId="13" fillId="0" borderId="0" xfId="0" applyFont="1" applyFill="1" applyBorder="1" applyAlignment="1" applyProtection="1">
      <alignment horizontal="left" vertical="center" wrapText="1"/>
      <protection hidden="1"/>
    </xf>
    <xf numFmtId="0" fontId="13" fillId="0" borderId="23" xfId="8" applyFont="1" applyFill="1" applyBorder="1" applyAlignment="1" applyProtection="1">
      <alignment horizontal="left" vertical="center" wrapText="1"/>
      <protection hidden="1"/>
    </xf>
    <xf numFmtId="0" fontId="13" fillId="0" borderId="23" xfId="0" applyFont="1" applyFill="1" applyBorder="1" applyAlignment="1" applyProtection="1">
      <alignment horizontal="left" vertical="center" wrapText="1"/>
      <protection hidden="1"/>
    </xf>
    <xf numFmtId="0" fontId="3" fillId="0" borderId="0" xfId="0" applyFont="1" applyAlignment="1" applyProtection="1">
      <alignment wrapText="1"/>
      <protection hidden="1"/>
    </xf>
    <xf numFmtId="0" fontId="14" fillId="0" borderId="0" xfId="0" applyFont="1" applyAlignment="1" applyProtection="1">
      <alignment wrapText="1"/>
      <protection hidden="1"/>
    </xf>
    <xf numFmtId="0" fontId="13" fillId="0" borderId="0" xfId="0" applyFont="1" applyAlignment="1" applyProtection="1">
      <alignment wrapText="1"/>
      <protection hidden="1"/>
    </xf>
    <xf numFmtId="0" fontId="13" fillId="0" borderId="0" xfId="0" quotePrefix="1" applyFont="1" applyFill="1" applyAlignment="1" applyProtection="1">
      <protection hidden="1"/>
    </xf>
    <xf numFmtId="0" fontId="13" fillId="0" borderId="0" xfId="0" applyFont="1" applyFill="1" applyAlignment="1" applyProtection="1">
      <protection hidden="1"/>
    </xf>
    <xf numFmtId="0" fontId="14" fillId="0" borderId="0" xfId="0" applyFont="1" applyAlignment="1" applyProtection="1">
      <alignment vertical="top"/>
    </xf>
    <xf numFmtId="0" fontId="3" fillId="0" borderId="0" xfId="0" applyFont="1" applyAlignment="1" applyProtection="1">
      <alignment vertical="top" wrapText="1"/>
    </xf>
    <xf numFmtId="0" fontId="13" fillId="0" borderId="0" xfId="0" applyFont="1" applyAlignment="1" applyProtection="1">
      <alignment vertical="top" wrapText="1"/>
    </xf>
    <xf numFmtId="0" fontId="3" fillId="0" borderId="0" xfId="0" applyFont="1" applyFill="1" applyAlignment="1" applyProtection="1">
      <alignment vertical="top"/>
    </xf>
    <xf numFmtId="0" fontId="3" fillId="0" borderId="0" xfId="0" applyFont="1" applyAlignment="1" applyProtection="1">
      <alignment horizontal="left" vertical="top" wrapText="1"/>
    </xf>
    <xf numFmtId="0" fontId="13" fillId="0" borderId="0" xfId="0" quotePrefix="1" applyFont="1" applyAlignment="1" applyProtection="1">
      <alignment vertical="top"/>
    </xf>
    <xf numFmtId="0" fontId="13" fillId="0" borderId="0" xfId="0" applyFont="1" applyAlignment="1" applyProtection="1">
      <alignment vertical="top"/>
    </xf>
    <xf numFmtId="0" fontId="13" fillId="0" borderId="0" xfId="0" applyFont="1" applyAlignment="1">
      <alignment vertical="top"/>
    </xf>
    <xf numFmtId="0" fontId="13" fillId="0" borderId="0" xfId="0" applyFont="1" applyFill="1" applyAlignment="1" applyProtection="1">
      <alignment vertical="top"/>
    </xf>
    <xf numFmtId="0" fontId="3" fillId="0" borderId="4" xfId="0" applyFont="1" applyBorder="1" applyAlignment="1" applyProtection="1">
      <alignment wrapText="1"/>
      <protection hidden="1"/>
    </xf>
    <xf numFmtId="0" fontId="3" fillId="0" borderId="3" xfId="0" applyFont="1" applyBorder="1" applyProtection="1">
      <protection hidden="1"/>
    </xf>
    <xf numFmtId="0" fontId="3" fillId="0" borderId="2" xfId="0" applyFont="1" applyBorder="1" applyProtection="1">
      <protection hidden="1"/>
    </xf>
    <xf numFmtId="0" fontId="3" fillId="0" borderId="1" xfId="0" applyFont="1" applyBorder="1" applyProtection="1">
      <protection hidden="1"/>
    </xf>
    <xf numFmtId="0" fontId="29" fillId="0" borderId="0" xfId="0" applyFont="1" applyFill="1" applyBorder="1" applyAlignment="1" applyProtection="1">
      <alignment horizontal="center"/>
      <protection hidden="1"/>
    </xf>
    <xf numFmtId="0" fontId="10" fillId="0" borderId="0" xfId="0" applyFont="1" applyProtection="1">
      <protection hidden="1"/>
    </xf>
    <xf numFmtId="0" fontId="3" fillId="0" borderId="0" xfId="0" applyFont="1" applyAlignment="1">
      <alignment wrapText="1"/>
    </xf>
    <xf numFmtId="168" fontId="13" fillId="0" borderId="0" xfId="0" applyNumberFormat="1" applyFont="1" applyAlignment="1" applyProtection="1">
      <alignment vertical="center" wrapText="1"/>
      <protection hidden="1"/>
    </xf>
    <xf numFmtId="168" fontId="14" fillId="0" borderId="0" xfId="0" applyNumberFormat="1" applyFont="1" applyAlignment="1" applyProtection="1">
      <alignment vertical="center" wrapText="1"/>
      <protection hidden="1"/>
    </xf>
    <xf numFmtId="168" fontId="13" fillId="0" borderId="0" xfId="0" applyNumberFormat="1" applyFont="1" applyBorder="1" applyAlignment="1" applyProtection="1">
      <alignment vertical="center" wrapText="1"/>
      <protection hidden="1"/>
    </xf>
    <xf numFmtId="9" fontId="13" fillId="13" borderId="13" xfId="4" applyFont="1" applyFill="1" applyBorder="1" applyAlignment="1">
      <alignment vertical="center"/>
    </xf>
    <xf numFmtId="168" fontId="11" fillId="10" borderId="23" xfId="0" applyNumberFormat="1" applyFont="1" applyFill="1" applyBorder="1" applyAlignment="1">
      <alignment vertical="top" wrapText="1"/>
    </xf>
    <xf numFmtId="169" fontId="15" fillId="13" borderId="23" xfId="3" applyNumberFormat="1" applyFont="1" applyFill="1" applyBorder="1"/>
    <xf numFmtId="168" fontId="18" fillId="5" borderId="23" xfId="0" applyNumberFormat="1" applyFont="1" applyFill="1" applyBorder="1" applyAlignment="1">
      <alignment vertical="top" wrapText="1"/>
    </xf>
    <xf numFmtId="0" fontId="3" fillId="0" borderId="23" xfId="0" applyFont="1" applyBorder="1" applyAlignment="1" applyProtection="1">
      <alignment horizontal="left" wrapText="1"/>
      <protection locked="0"/>
    </xf>
    <xf numFmtId="169" fontId="18" fillId="13" borderId="23" xfId="3" applyNumberFormat="1" applyFont="1" applyFill="1" applyBorder="1"/>
    <xf numFmtId="169" fontId="18" fillId="0" borderId="23" xfId="3" applyNumberFormat="1" applyFont="1" applyFill="1" applyBorder="1"/>
    <xf numFmtId="168" fontId="11" fillId="10" borderId="23" xfId="0" applyNumberFormat="1" applyFont="1" applyFill="1" applyBorder="1" applyAlignment="1" applyProtection="1">
      <alignment vertical="top" wrapText="1"/>
      <protection hidden="1"/>
    </xf>
    <xf numFmtId="0" fontId="3" fillId="0" borderId="15" xfId="0" applyFont="1" applyBorder="1" applyAlignment="1" applyProtection="1">
      <alignment horizontal="left" wrapText="1"/>
      <protection locked="0"/>
    </xf>
    <xf numFmtId="3" fontId="3" fillId="0" borderId="0" xfId="0" applyNumberFormat="1" applyFont="1"/>
    <xf numFmtId="0" fontId="18" fillId="7" borderId="23" xfId="0" applyFont="1" applyFill="1" applyBorder="1" applyAlignment="1">
      <alignment wrapText="1"/>
    </xf>
    <xf numFmtId="169" fontId="3" fillId="13" borderId="23" xfId="3" applyNumberFormat="1" applyFont="1" applyFill="1" applyBorder="1" applyProtection="1">
      <protection locked="0"/>
    </xf>
    <xf numFmtId="169" fontId="3" fillId="13" borderId="23" xfId="3" applyNumberFormat="1" applyFont="1" applyFill="1" applyBorder="1" applyProtection="1">
      <protection hidden="1"/>
    </xf>
    <xf numFmtId="169" fontId="3" fillId="0" borderId="23" xfId="3" applyNumberFormat="1" applyFont="1" applyFill="1" applyBorder="1" applyProtection="1">
      <protection locked="0"/>
    </xf>
    <xf numFmtId="0" fontId="3" fillId="0" borderId="23" xfId="0" applyFont="1" applyBorder="1" applyProtection="1">
      <protection locked="0"/>
    </xf>
    <xf numFmtId="169" fontId="18" fillId="11" borderId="11" xfId="3" applyNumberFormat="1" applyFont="1" applyFill="1" applyBorder="1" applyAlignment="1">
      <alignment horizontal="center"/>
    </xf>
    <xf numFmtId="0" fontId="15" fillId="11" borderId="23" xfId="0" applyFont="1" applyFill="1" applyBorder="1"/>
    <xf numFmtId="168" fontId="13" fillId="0" borderId="23" xfId="0" applyNumberFormat="1" applyFont="1" applyFill="1" applyBorder="1" applyAlignment="1" applyProtection="1">
      <alignment horizontal="left" vertical="top" wrapText="1"/>
      <protection hidden="1"/>
    </xf>
    <xf numFmtId="169" fontId="18" fillId="0" borderId="23" xfId="3" applyNumberFormat="1" applyFont="1" applyBorder="1"/>
    <xf numFmtId="0" fontId="3" fillId="0" borderId="23" xfId="0" applyFont="1" applyBorder="1" applyAlignment="1">
      <alignment wrapText="1"/>
    </xf>
    <xf numFmtId="3" fontId="3" fillId="0" borderId="0" xfId="0" applyNumberFormat="1" applyFont="1" applyBorder="1"/>
    <xf numFmtId="0" fontId="15" fillId="11" borderId="23" xfId="0" applyFont="1" applyFill="1" applyBorder="1" applyAlignment="1">
      <alignment wrapText="1"/>
    </xf>
    <xf numFmtId="168" fontId="13" fillId="0" borderId="23" xfId="0" applyNumberFormat="1" applyFont="1" applyFill="1" applyBorder="1" applyAlignment="1" applyProtection="1">
      <alignment vertical="top" wrapText="1"/>
      <protection hidden="1"/>
    </xf>
    <xf numFmtId="0" fontId="3" fillId="0" borderId="12" xfId="0" applyFont="1" applyBorder="1"/>
    <xf numFmtId="0" fontId="15" fillId="11" borderId="13" xfId="0" applyFont="1" applyFill="1" applyBorder="1" applyAlignment="1">
      <alignment wrapText="1"/>
    </xf>
    <xf numFmtId="169" fontId="18" fillId="11" borderId="16" xfId="3" applyNumberFormat="1" applyFont="1" applyFill="1" applyBorder="1" applyAlignment="1">
      <alignment horizontal="center"/>
    </xf>
    <xf numFmtId="0" fontId="15" fillId="11" borderId="11" xfId="0" applyFont="1" applyFill="1" applyBorder="1"/>
    <xf numFmtId="0" fontId="15" fillId="11" borderId="15" xfId="0" applyFont="1" applyFill="1" applyBorder="1"/>
    <xf numFmtId="173" fontId="3" fillId="0" borderId="0" xfId="0" applyNumberFormat="1" applyFont="1" applyAlignment="1">
      <alignment wrapText="1"/>
    </xf>
    <xf numFmtId="168" fontId="15" fillId="0" borderId="23" xfId="0" applyNumberFormat="1" applyFont="1" applyBorder="1" applyAlignment="1" applyProtection="1">
      <alignment horizontal="center" vertical="center" wrapText="1"/>
      <protection hidden="1"/>
    </xf>
    <xf numFmtId="173" fontId="33" fillId="13" borderId="23" xfId="0" applyNumberFormat="1" applyFont="1" applyFill="1" applyBorder="1" applyAlignment="1">
      <alignment horizontal="center" vertical="center" wrapText="1"/>
    </xf>
    <xf numFmtId="168" fontId="18" fillId="0" borderId="23" xfId="0" applyNumberFormat="1" applyFont="1" applyBorder="1" applyAlignment="1">
      <alignment horizontal="center" vertical="center" wrapText="1"/>
    </xf>
    <xf numFmtId="0" fontId="11" fillId="0" borderId="0" xfId="0" applyFont="1" applyFill="1" applyBorder="1" applyAlignment="1">
      <alignment vertical="center"/>
    </xf>
    <xf numFmtId="168" fontId="15" fillId="13" borderId="23" xfId="0" applyNumberFormat="1" applyFont="1" applyFill="1" applyBorder="1" applyAlignment="1" applyProtection="1">
      <alignment horizontal="center" vertical="center" wrapText="1"/>
      <protection hidden="1"/>
    </xf>
    <xf numFmtId="168" fontId="15" fillId="0" borderId="0" xfId="0" applyNumberFormat="1" applyFont="1" applyFill="1" applyBorder="1" applyAlignment="1">
      <alignment horizontal="left" wrapText="1"/>
    </xf>
    <xf numFmtId="0" fontId="3" fillId="0" borderId="0" xfId="0" applyFont="1" applyBorder="1" applyAlignment="1">
      <alignment wrapText="1"/>
    </xf>
    <xf numFmtId="0" fontId="3" fillId="0" borderId="9" xfId="0" applyFont="1" applyBorder="1" applyAlignment="1">
      <alignment horizontal="center"/>
    </xf>
    <xf numFmtId="3" fontId="3" fillId="0" borderId="0" xfId="0" applyNumberFormat="1" applyFont="1" applyFill="1" applyBorder="1" applyAlignment="1" applyProtection="1">
      <alignment vertical="center" wrapText="1"/>
      <protection hidden="1"/>
    </xf>
    <xf numFmtId="169" fontId="18" fillId="0" borderId="13" xfId="3" applyNumberFormat="1" applyFont="1" applyFill="1" applyBorder="1"/>
    <xf numFmtId="169" fontId="18" fillId="13" borderId="13" xfId="3" applyNumberFormat="1" applyFont="1" applyFill="1" applyBorder="1"/>
    <xf numFmtId="169" fontId="18" fillId="0" borderId="13" xfId="3" applyNumberFormat="1" applyFont="1" applyBorder="1"/>
    <xf numFmtId="169" fontId="3" fillId="0" borderId="13" xfId="3" applyNumberFormat="1" applyFont="1" applyFill="1" applyBorder="1" applyProtection="1">
      <protection locked="0"/>
    </xf>
    <xf numFmtId="169" fontId="3" fillId="13" borderId="13" xfId="3" applyNumberFormat="1" applyFont="1" applyFill="1" applyBorder="1" applyProtection="1">
      <protection locked="0"/>
    </xf>
    <xf numFmtId="169" fontId="3" fillId="0" borderId="13" xfId="3" applyNumberFormat="1" applyFont="1" applyBorder="1" applyProtection="1">
      <protection locked="0"/>
    </xf>
    <xf numFmtId="3" fontId="13" fillId="0" borderId="0" xfId="0" applyNumberFormat="1" applyFont="1" applyBorder="1"/>
    <xf numFmtId="3" fontId="13" fillId="0" borderId="0" xfId="0" applyNumberFormat="1" applyFont="1" applyFill="1" applyBorder="1"/>
    <xf numFmtId="168" fontId="13" fillId="0" borderId="0" xfId="0" applyNumberFormat="1" applyFont="1" applyBorder="1"/>
    <xf numFmtId="0" fontId="3" fillId="0" borderId="0" xfId="0" applyFont="1" applyFill="1" applyBorder="1" applyAlignment="1" applyProtection="1">
      <alignment vertical="center" wrapText="1"/>
      <protection hidden="1"/>
    </xf>
    <xf numFmtId="169" fontId="3" fillId="0" borderId="14" xfId="3" applyNumberFormat="1" applyFont="1" applyFill="1" applyBorder="1" applyProtection="1">
      <protection locked="0"/>
    </xf>
    <xf numFmtId="169" fontId="3" fillId="13" borderId="14" xfId="3" applyNumberFormat="1" applyFont="1" applyFill="1" applyBorder="1" applyProtection="1">
      <protection locked="0"/>
    </xf>
    <xf numFmtId="169" fontId="3" fillId="0" borderId="14" xfId="3" applyNumberFormat="1" applyFont="1" applyBorder="1" applyProtection="1">
      <protection locked="0"/>
    </xf>
    <xf numFmtId="0" fontId="3"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5" fillId="0" borderId="13" xfId="0" applyFont="1" applyBorder="1" applyAlignment="1">
      <alignment vertical="center" wrapText="1"/>
    </xf>
    <xf numFmtId="170" fontId="13" fillId="0" borderId="23" xfId="0" applyNumberFormat="1" applyFont="1" applyFill="1" applyBorder="1" applyAlignment="1" applyProtection="1">
      <alignment vertical="center" wrapText="1"/>
      <protection locked="0"/>
    </xf>
    <xf numFmtId="170" fontId="13" fillId="13" borderId="23" xfId="0" applyNumberFormat="1" applyFont="1" applyFill="1" applyBorder="1" applyAlignment="1" applyProtection="1">
      <alignment vertical="center" wrapText="1"/>
      <protection locked="0"/>
    </xf>
    <xf numFmtId="0" fontId="15" fillId="0" borderId="12" xfId="0" applyFont="1" applyBorder="1" applyAlignment="1">
      <alignment horizontal="center" vertical="center" wrapText="1"/>
    </xf>
    <xf numFmtId="168" fontId="13" fillId="0" borderId="0" xfId="0" applyNumberFormat="1" applyFont="1"/>
    <xf numFmtId="168" fontId="13" fillId="0" borderId="0" xfId="0" applyNumberFormat="1" applyFont="1" applyFill="1" applyBorder="1" applyAlignment="1">
      <alignment vertical="center" wrapText="1"/>
    </xf>
    <xf numFmtId="168" fontId="13" fillId="0" borderId="0" xfId="0" applyNumberFormat="1" applyFont="1" applyBorder="1" applyAlignment="1">
      <alignment vertical="center" wrapText="1"/>
    </xf>
    <xf numFmtId="168" fontId="14" fillId="0" borderId="0" xfId="0" applyNumberFormat="1" applyFont="1"/>
    <xf numFmtId="168" fontId="14" fillId="0" borderId="0" xfId="0" applyNumberFormat="1" applyFont="1" applyFill="1" applyBorder="1" applyAlignment="1">
      <alignment vertical="center"/>
    </xf>
    <xf numFmtId="0" fontId="3" fillId="0" borderId="0" xfId="0" applyFont="1" applyFill="1" applyProtection="1"/>
    <xf numFmtId="0" fontId="3" fillId="0" borderId="0" xfId="0" applyFont="1" applyAlignment="1">
      <alignment horizontal="left" vertical="top"/>
    </xf>
    <xf numFmtId="0" fontId="3" fillId="0" borderId="0" xfId="0" applyFont="1" applyFill="1" applyAlignment="1">
      <alignment vertical="top"/>
    </xf>
    <xf numFmtId="0" fontId="3" fillId="4" borderId="0" xfId="0" applyFont="1" applyFill="1"/>
    <xf numFmtId="0" fontId="13" fillId="0" borderId="0" xfId="0" applyFont="1" applyAlignment="1">
      <alignment horizontal="left" wrapText="1"/>
    </xf>
    <xf numFmtId="0" fontId="14" fillId="0" borderId="2" xfId="0" applyFont="1" applyBorder="1"/>
    <xf numFmtId="0" fontId="3" fillId="0" borderId="1" xfId="0" applyFont="1" applyBorder="1"/>
    <xf numFmtId="173" fontId="13" fillId="0" borderId="0" xfId="0" applyNumberFormat="1" applyFont="1" applyAlignment="1" applyProtection="1">
      <alignment vertical="center" wrapText="1"/>
      <protection hidden="1"/>
    </xf>
    <xf numFmtId="9" fontId="13" fillId="13" borderId="23" xfId="4" applyFont="1" applyFill="1" applyBorder="1" applyAlignment="1">
      <alignment vertical="center" wrapText="1"/>
    </xf>
    <xf numFmtId="9" fontId="13" fillId="0" borderId="23" xfId="4" applyFont="1" applyFill="1" applyBorder="1" applyAlignment="1">
      <alignment vertical="center" wrapText="1"/>
    </xf>
    <xf numFmtId="0" fontId="3" fillId="0" borderId="0" xfId="0" applyFont="1" applyFill="1" applyAlignment="1">
      <alignment wrapText="1"/>
    </xf>
    <xf numFmtId="0" fontId="15" fillId="0" borderId="23" xfId="0" applyFont="1" applyBorder="1" applyAlignment="1" applyProtection="1">
      <alignment wrapText="1"/>
      <protection locked="0"/>
    </xf>
    <xf numFmtId="169" fontId="3" fillId="13" borderId="23" xfId="3" applyNumberFormat="1" applyFont="1" applyFill="1" applyBorder="1" applyAlignment="1" applyProtection="1">
      <alignment wrapText="1"/>
      <protection hidden="1"/>
    </xf>
    <xf numFmtId="169" fontId="3" fillId="0" borderId="23" xfId="3" applyNumberFormat="1" applyFont="1" applyFill="1" applyBorder="1" applyAlignment="1" applyProtection="1">
      <alignment wrapText="1"/>
      <protection hidden="1"/>
    </xf>
    <xf numFmtId="168" fontId="18" fillId="5" borderId="23" xfId="0" applyNumberFormat="1" applyFont="1" applyFill="1" applyBorder="1" applyAlignment="1" applyProtection="1">
      <alignment vertical="top" wrapText="1"/>
      <protection hidden="1"/>
    </xf>
    <xf numFmtId="169" fontId="15" fillId="13" borderId="23" xfId="3" applyNumberFormat="1" applyFont="1" applyFill="1" applyBorder="1" applyAlignment="1">
      <alignment wrapText="1"/>
    </xf>
    <xf numFmtId="169" fontId="15" fillId="0" borderId="23" xfId="3" applyNumberFormat="1" applyFont="1" applyFill="1" applyBorder="1" applyAlignment="1">
      <alignment wrapText="1"/>
    </xf>
    <xf numFmtId="0" fontId="3" fillId="0" borderId="23" xfId="0" applyFont="1" applyBorder="1" applyAlignment="1" applyProtection="1">
      <alignment wrapText="1"/>
      <protection locked="0"/>
    </xf>
    <xf numFmtId="169" fontId="18" fillId="13" borderId="23" xfId="3" applyNumberFormat="1" applyFont="1" applyFill="1" applyBorder="1" applyAlignment="1">
      <alignment wrapText="1"/>
    </xf>
    <xf numFmtId="169" fontId="18" fillId="0" borderId="23" xfId="3" applyNumberFormat="1" applyFont="1" applyFill="1" applyBorder="1" applyAlignment="1">
      <alignment wrapText="1"/>
    </xf>
    <xf numFmtId="3" fontId="3" fillId="0" borderId="0" xfId="0" applyNumberFormat="1" applyFont="1" applyAlignment="1">
      <alignment wrapText="1"/>
    </xf>
    <xf numFmtId="169" fontId="13" fillId="13" borderId="23" xfId="3" applyNumberFormat="1" applyFont="1" applyFill="1" applyBorder="1" applyAlignment="1" applyProtection="1">
      <alignment vertical="center" wrapText="1"/>
      <protection hidden="1"/>
    </xf>
    <xf numFmtId="169" fontId="3" fillId="0" borderId="23" xfId="3" applyNumberFormat="1" applyFont="1" applyFill="1" applyBorder="1" applyAlignment="1" applyProtection="1">
      <alignment wrapText="1"/>
      <protection locked="0"/>
    </xf>
    <xf numFmtId="169" fontId="18" fillId="0" borderId="23" xfId="3" applyNumberFormat="1" applyFont="1" applyBorder="1" applyAlignment="1">
      <alignment wrapText="1"/>
    </xf>
    <xf numFmtId="168" fontId="15" fillId="11" borderId="23" xfId="0" applyNumberFormat="1" applyFont="1" applyFill="1" applyBorder="1" applyAlignment="1" applyProtection="1">
      <alignment vertical="top" wrapText="1"/>
      <protection hidden="1"/>
    </xf>
    <xf numFmtId="3" fontId="3" fillId="0" borderId="0" xfId="0" applyNumberFormat="1" applyFont="1" applyBorder="1" applyAlignment="1">
      <alignment wrapText="1"/>
    </xf>
    <xf numFmtId="169" fontId="18" fillId="13" borderId="15" xfId="3" applyNumberFormat="1" applyFont="1" applyFill="1" applyBorder="1" applyAlignment="1">
      <alignment wrapText="1"/>
    </xf>
    <xf numFmtId="0" fontId="3" fillId="0" borderId="12" xfId="0" applyFont="1" applyBorder="1" applyAlignment="1">
      <alignment wrapText="1"/>
    </xf>
    <xf numFmtId="0" fontId="18" fillId="0" borderId="23" xfId="0" applyFont="1" applyFill="1" applyBorder="1" applyAlignment="1">
      <alignment horizontal="center" vertical="center" wrapText="1"/>
    </xf>
    <xf numFmtId="0" fontId="18" fillId="13" borderId="23"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11" xfId="0" applyFont="1" applyBorder="1" applyAlignment="1">
      <alignment horizontal="center" wrapText="1"/>
    </xf>
    <xf numFmtId="0" fontId="11" fillId="10" borderId="23" xfId="0" applyFont="1" applyFill="1" applyBorder="1" applyAlignment="1">
      <alignment wrapText="1"/>
    </xf>
    <xf numFmtId="169" fontId="18" fillId="13" borderId="21" xfId="3" applyNumberFormat="1" applyFont="1" applyFill="1" applyBorder="1" applyAlignment="1">
      <alignment wrapText="1"/>
    </xf>
    <xf numFmtId="169" fontId="18" fillId="0" borderId="13" xfId="3" applyNumberFormat="1" applyFont="1" applyFill="1" applyBorder="1" applyAlignment="1">
      <alignment wrapText="1"/>
    </xf>
    <xf numFmtId="169" fontId="18" fillId="0" borderId="13" xfId="3" applyNumberFormat="1" applyFont="1" applyBorder="1" applyAlignment="1">
      <alignment wrapText="1"/>
    </xf>
    <xf numFmtId="0" fontId="3" fillId="0" borderId="13" xfId="0" applyFont="1" applyBorder="1" applyAlignment="1" applyProtection="1">
      <alignment wrapText="1"/>
      <protection locked="0"/>
    </xf>
    <xf numFmtId="169" fontId="3" fillId="0" borderId="13" xfId="3" applyNumberFormat="1" applyFont="1" applyFill="1" applyBorder="1" applyAlignment="1" applyProtection="1">
      <alignment wrapText="1"/>
      <protection locked="0"/>
    </xf>
    <xf numFmtId="169" fontId="3" fillId="0" borderId="13" xfId="3" applyNumberFormat="1" applyFont="1" applyBorder="1" applyAlignment="1" applyProtection="1">
      <alignment wrapText="1"/>
      <protection locked="0"/>
    </xf>
    <xf numFmtId="168" fontId="13" fillId="0" borderId="23" xfId="0" applyNumberFormat="1" applyFont="1" applyBorder="1" applyAlignment="1" applyProtection="1">
      <alignment wrapText="1"/>
      <protection locked="0"/>
    </xf>
    <xf numFmtId="3" fontId="34" fillId="11" borderId="16" xfId="0" applyNumberFormat="1" applyFont="1" applyFill="1" applyBorder="1" applyAlignment="1">
      <alignment vertical="center" wrapText="1"/>
    </xf>
    <xf numFmtId="3" fontId="34" fillId="11" borderId="11" xfId="0" applyNumberFormat="1" applyFont="1" applyFill="1" applyBorder="1" applyAlignment="1">
      <alignment vertical="center" wrapText="1"/>
    </xf>
    <xf numFmtId="3" fontId="13" fillId="0" borderId="0" xfId="0" applyNumberFormat="1" applyFont="1" applyBorder="1" applyAlignment="1">
      <alignment wrapText="1"/>
    </xf>
    <xf numFmtId="3" fontId="13" fillId="0" borderId="0" xfId="0" applyNumberFormat="1" applyFont="1" applyFill="1" applyBorder="1" applyAlignment="1">
      <alignment wrapText="1"/>
    </xf>
    <xf numFmtId="168" fontId="13" fillId="0" borderId="0" xfId="0" applyNumberFormat="1" applyFont="1" applyBorder="1" applyAlignment="1">
      <alignment wrapText="1"/>
    </xf>
    <xf numFmtId="168" fontId="13" fillId="0" borderId="12" xfId="0" applyNumberFormat="1" applyFont="1" applyBorder="1" applyAlignment="1" applyProtection="1">
      <alignment wrapText="1"/>
      <protection locked="0"/>
    </xf>
    <xf numFmtId="0" fontId="13" fillId="11" borderId="13" xfId="0" applyFont="1" applyFill="1" applyBorder="1" applyAlignment="1">
      <alignment wrapText="1"/>
    </xf>
    <xf numFmtId="168" fontId="15" fillId="5" borderId="16" xfId="0" applyNumberFormat="1" applyFont="1" applyFill="1" applyBorder="1" applyAlignment="1">
      <alignment wrapText="1"/>
    </xf>
    <xf numFmtId="168" fontId="15" fillId="5" borderId="11" xfId="0" applyNumberFormat="1" applyFont="1" applyFill="1" applyBorder="1" applyAlignment="1">
      <alignment wrapText="1"/>
    </xf>
    <xf numFmtId="168" fontId="15" fillId="5" borderId="15" xfId="0" applyNumberFormat="1" applyFont="1" applyFill="1" applyBorder="1" applyAlignment="1">
      <alignment wrapText="1"/>
    </xf>
    <xf numFmtId="0" fontId="3" fillId="0" borderId="16" xfId="0" applyFont="1" applyBorder="1" applyAlignment="1" applyProtection="1">
      <alignment wrapText="1"/>
      <protection locked="0"/>
    </xf>
    <xf numFmtId="0" fontId="3" fillId="0" borderId="12" xfId="0" applyFont="1" applyBorder="1" applyAlignment="1" applyProtection="1">
      <alignment wrapText="1"/>
      <protection locked="0"/>
    </xf>
    <xf numFmtId="3" fontId="34" fillId="11" borderId="22" xfId="0" applyNumberFormat="1" applyFont="1" applyFill="1" applyBorder="1" applyAlignment="1">
      <alignment vertical="center" wrapText="1"/>
    </xf>
    <xf numFmtId="3" fontId="34" fillId="11" borderId="9" xfId="0" applyNumberFormat="1" applyFont="1" applyFill="1" applyBorder="1" applyAlignment="1">
      <alignment vertical="center" wrapText="1"/>
    </xf>
    <xf numFmtId="3" fontId="34" fillId="11" borderId="18" xfId="0" applyNumberFormat="1" applyFont="1" applyFill="1" applyBorder="1" applyAlignment="1">
      <alignment vertical="center" wrapText="1"/>
    </xf>
    <xf numFmtId="3" fontId="34" fillId="11" borderId="10" xfId="0" applyNumberFormat="1" applyFont="1" applyFill="1" applyBorder="1" applyAlignment="1">
      <alignment vertical="center" wrapText="1"/>
    </xf>
    <xf numFmtId="3" fontId="34" fillId="11" borderId="17" xfId="0" applyNumberFormat="1" applyFont="1" applyFill="1" applyBorder="1" applyAlignment="1">
      <alignment vertical="center" wrapText="1"/>
    </xf>
    <xf numFmtId="0" fontId="3" fillId="0" borderId="14" xfId="0" applyFont="1" applyBorder="1" applyAlignment="1" applyProtection="1">
      <alignment wrapText="1"/>
      <protection locked="0"/>
    </xf>
    <xf numFmtId="169" fontId="3" fillId="0" borderId="14" xfId="3" applyNumberFormat="1" applyFont="1" applyFill="1" applyBorder="1" applyAlignment="1" applyProtection="1">
      <alignment wrapText="1"/>
      <protection locked="0"/>
    </xf>
    <xf numFmtId="169" fontId="3" fillId="0" borderId="14" xfId="3" applyNumberFormat="1" applyFont="1" applyBorder="1" applyAlignment="1" applyProtection="1">
      <alignment wrapText="1"/>
      <protection locked="0"/>
    </xf>
    <xf numFmtId="0" fontId="13" fillId="0" borderId="0" xfId="0" applyFont="1" applyBorder="1" applyAlignment="1">
      <alignment wrapText="1"/>
    </xf>
    <xf numFmtId="0" fontId="13" fillId="0" borderId="0" xfId="0" applyFont="1" applyAlignment="1">
      <alignment wrapText="1"/>
    </xf>
    <xf numFmtId="0" fontId="15" fillId="11" borderId="23" xfId="0" applyFont="1" applyFill="1" applyBorder="1" applyAlignment="1">
      <alignment horizontal="left" wrapText="1"/>
    </xf>
    <xf numFmtId="169" fontId="15" fillId="13" borderId="23" xfId="3" applyNumberFormat="1" applyFont="1" applyFill="1" applyBorder="1" applyAlignment="1" applyProtection="1">
      <alignment vertical="center" wrapText="1"/>
      <protection hidden="1"/>
    </xf>
    <xf numFmtId="168" fontId="13" fillId="0" borderId="15" xfId="0" applyNumberFormat="1" applyFont="1" applyBorder="1" applyAlignment="1" applyProtection="1">
      <alignment vertical="top" wrapText="1"/>
      <protection hidden="1"/>
    </xf>
    <xf numFmtId="0" fontId="14" fillId="0" borderId="0" xfId="0" applyFont="1" applyAlignment="1">
      <alignment wrapText="1"/>
    </xf>
    <xf numFmtId="0" fontId="18" fillId="13" borderId="13" xfId="0" applyFont="1" applyFill="1" applyBorder="1" applyAlignment="1">
      <alignment vertical="center" wrapText="1"/>
    </xf>
    <xf numFmtId="170" fontId="13" fillId="6" borderId="13" xfId="0" applyNumberFormat="1" applyFont="1" applyFill="1" applyBorder="1" applyAlignment="1" applyProtection="1">
      <alignment horizontal="left" wrapText="1"/>
      <protection locked="0"/>
    </xf>
    <xf numFmtId="0" fontId="15" fillId="0" borderId="14" xfId="0" applyFont="1" applyBorder="1" applyAlignment="1">
      <alignment vertical="center" wrapText="1"/>
    </xf>
    <xf numFmtId="0" fontId="18" fillId="13" borderId="14" xfId="0" applyFont="1" applyFill="1" applyBorder="1" applyAlignment="1">
      <alignment vertical="center" wrapText="1"/>
    </xf>
    <xf numFmtId="168" fontId="13" fillId="0" borderId="12" xfId="0" applyNumberFormat="1" applyFont="1" applyFill="1" applyBorder="1" applyAlignment="1">
      <alignment horizontal="center" vertical="center" wrapText="1"/>
    </xf>
    <xf numFmtId="168" fontId="11" fillId="5" borderId="14" xfId="0" applyNumberFormat="1" applyFont="1" applyFill="1" applyBorder="1" applyAlignment="1">
      <alignment vertical="center" wrapText="1"/>
    </xf>
    <xf numFmtId="0" fontId="18" fillId="13" borderId="12" xfId="0" applyFont="1" applyFill="1" applyBorder="1" applyAlignment="1">
      <alignment horizontal="center" vertical="center" wrapText="1"/>
    </xf>
    <xf numFmtId="168" fontId="15" fillId="0" borderId="23" xfId="0" applyNumberFormat="1" applyFont="1" applyFill="1" applyBorder="1" applyAlignment="1">
      <alignment horizontal="center" vertical="center" wrapText="1"/>
    </xf>
    <xf numFmtId="168" fontId="11" fillId="5" borderId="12" xfId="0" applyNumberFormat="1" applyFont="1" applyFill="1" applyBorder="1" applyAlignment="1">
      <alignment vertical="center" wrapText="1"/>
    </xf>
    <xf numFmtId="168" fontId="13" fillId="0" borderId="0" xfId="0" applyNumberFormat="1" applyFont="1" applyAlignment="1">
      <alignment wrapText="1"/>
    </xf>
    <xf numFmtId="168" fontId="14" fillId="0" borderId="0" xfId="0" applyNumberFormat="1" applyFont="1" applyAlignment="1">
      <alignment wrapText="1"/>
    </xf>
    <xf numFmtId="0" fontId="3" fillId="0" borderId="23" xfId="0" applyFont="1" applyBorder="1" applyAlignment="1" applyProtection="1">
      <alignment wrapText="1"/>
      <protection hidden="1"/>
    </xf>
    <xf numFmtId="0" fontId="19" fillId="0" borderId="0" xfId="0" applyFont="1" applyAlignment="1" applyProtection="1">
      <alignment wrapText="1"/>
      <protection hidden="1"/>
    </xf>
    <xf numFmtId="17" fontId="13" fillId="0" borderId="23" xfId="0" applyNumberFormat="1" applyFont="1" applyBorder="1" applyAlignment="1" applyProtection="1">
      <alignment wrapText="1"/>
      <protection locked="0"/>
    </xf>
    <xf numFmtId="0" fontId="3" fillId="0" borderId="22" xfId="0" applyFont="1" applyBorder="1" applyAlignment="1" applyProtection="1">
      <alignment wrapText="1"/>
      <protection hidden="1"/>
    </xf>
    <xf numFmtId="0" fontId="20" fillId="0" borderId="0" xfId="0" applyFont="1" applyAlignment="1" applyProtection="1">
      <alignment wrapText="1"/>
      <protection hidden="1"/>
    </xf>
    <xf numFmtId="0" fontId="14" fillId="0" borderId="0" xfId="0" applyFont="1" applyFill="1" applyAlignment="1" applyProtection="1">
      <alignment wrapText="1"/>
      <protection hidden="1"/>
    </xf>
    <xf numFmtId="9" fontId="13" fillId="0" borderId="23" xfId="4" applyFont="1" applyFill="1" applyBorder="1" applyAlignment="1" applyProtection="1">
      <alignment vertical="center" wrapText="1"/>
      <protection hidden="1"/>
    </xf>
    <xf numFmtId="9" fontId="15" fillId="13" borderId="23" xfId="4" applyFont="1" applyFill="1" applyBorder="1" applyAlignment="1">
      <alignment vertical="center" wrapText="1"/>
    </xf>
    <xf numFmtId="169" fontId="15" fillId="0" borderId="23" xfId="3" applyNumberFormat="1" applyFont="1" applyFill="1" applyBorder="1" applyAlignment="1" applyProtection="1">
      <alignment wrapText="1"/>
      <protection hidden="1"/>
    </xf>
    <xf numFmtId="169" fontId="15" fillId="13" borderId="23" xfId="3" applyNumberFormat="1" applyFont="1" applyFill="1" applyBorder="1" applyAlignment="1" applyProtection="1">
      <alignment wrapText="1"/>
      <protection hidden="1"/>
    </xf>
    <xf numFmtId="169" fontId="18" fillId="0" borderId="23" xfId="3" applyNumberFormat="1" applyFont="1" applyFill="1" applyBorder="1" applyAlignment="1" applyProtection="1">
      <alignment wrapText="1"/>
      <protection hidden="1"/>
    </xf>
    <xf numFmtId="169" fontId="18" fillId="13" borderId="23" xfId="3" applyNumberFormat="1" applyFont="1" applyFill="1" applyBorder="1" applyAlignment="1" applyProtection="1">
      <alignment wrapText="1"/>
      <protection hidden="1"/>
    </xf>
    <xf numFmtId="3" fontId="3" fillId="0" borderId="0" xfId="0" applyNumberFormat="1" applyFont="1" applyAlignment="1" applyProtection="1">
      <alignment wrapText="1"/>
      <protection hidden="1"/>
    </xf>
    <xf numFmtId="169" fontId="3" fillId="11" borderId="23" xfId="3" applyNumberFormat="1" applyFont="1" applyFill="1" applyBorder="1" applyAlignment="1" applyProtection="1">
      <alignment wrapText="1"/>
      <protection hidden="1"/>
    </xf>
    <xf numFmtId="168" fontId="13" fillId="0" borderId="15" xfId="0" applyNumberFormat="1" applyFont="1" applyBorder="1" applyAlignment="1" applyProtection="1">
      <alignment vertical="top" wrapText="1"/>
      <protection locked="0"/>
    </xf>
    <xf numFmtId="169" fontId="3" fillId="11" borderId="13" xfId="3" applyNumberFormat="1" applyFont="1" applyFill="1" applyBorder="1" applyAlignment="1" applyProtection="1">
      <alignment wrapText="1"/>
      <protection hidden="1"/>
    </xf>
    <xf numFmtId="169" fontId="18" fillId="0" borderId="15" xfId="3" applyNumberFormat="1" applyFont="1" applyFill="1" applyBorder="1" applyAlignment="1">
      <alignment wrapText="1"/>
    </xf>
    <xf numFmtId="168" fontId="18" fillId="13" borderId="23" xfId="0" applyNumberFormat="1" applyFont="1" applyFill="1" applyBorder="1" applyAlignment="1">
      <alignment horizontal="center" vertical="center" wrapText="1"/>
    </xf>
    <xf numFmtId="168" fontId="14" fillId="0" borderId="0" xfId="0" applyNumberFormat="1" applyFont="1" applyFill="1" applyBorder="1" applyAlignment="1">
      <alignment wrapText="1"/>
    </xf>
    <xf numFmtId="169" fontId="18" fillId="0" borderId="21" xfId="3" applyNumberFormat="1" applyFont="1" applyFill="1" applyBorder="1" applyAlignment="1">
      <alignment wrapText="1"/>
    </xf>
    <xf numFmtId="169" fontId="18" fillId="13" borderId="13" xfId="3" applyNumberFormat="1" applyFont="1" applyFill="1" applyBorder="1" applyAlignment="1" applyProtection="1">
      <alignment wrapText="1"/>
      <protection hidden="1"/>
    </xf>
    <xf numFmtId="0" fontId="14" fillId="0" borderId="0" xfId="0" applyFont="1" applyFill="1" applyAlignment="1">
      <alignment wrapText="1"/>
    </xf>
    <xf numFmtId="0" fontId="3" fillId="0" borderId="0" xfId="0" applyFont="1" applyFill="1" applyBorder="1" applyAlignment="1">
      <alignment wrapText="1"/>
    </xf>
    <xf numFmtId="169" fontId="15" fillId="0" borderId="23" xfId="3" applyNumberFormat="1" applyFont="1" applyFill="1" applyBorder="1" applyAlignment="1" applyProtection="1">
      <alignment vertical="center" wrapText="1"/>
      <protection hidden="1"/>
    </xf>
    <xf numFmtId="0" fontId="15" fillId="0" borderId="13" xfId="0" applyFont="1" applyBorder="1" applyAlignment="1">
      <alignment horizontal="center" vertical="center" wrapText="1"/>
    </xf>
    <xf numFmtId="170" fontId="13" fillId="13" borderId="13" xfId="0" applyNumberFormat="1" applyFont="1" applyFill="1" applyBorder="1" applyAlignment="1" applyProtection="1">
      <alignment horizontal="left" wrapText="1"/>
      <protection locked="0"/>
    </xf>
    <xf numFmtId="0" fontId="15" fillId="0" borderId="14" xfId="0" applyFont="1" applyBorder="1" applyAlignment="1">
      <alignment horizontal="center" vertical="center" wrapText="1"/>
    </xf>
    <xf numFmtId="0" fontId="13" fillId="13" borderId="14" xfId="0" applyFont="1" applyFill="1" applyBorder="1" applyAlignment="1" applyProtection="1">
      <alignment horizontal="center" wrapText="1"/>
    </xf>
    <xf numFmtId="170" fontId="13" fillId="13" borderId="14" xfId="0" applyNumberFormat="1" applyFont="1" applyFill="1" applyBorder="1" applyAlignment="1" applyProtection="1">
      <alignment horizontal="left" wrapText="1"/>
      <protection locked="0"/>
    </xf>
    <xf numFmtId="0" fontId="14" fillId="0" borderId="0" xfId="0" applyFont="1" applyAlignment="1">
      <alignment vertical="top" wrapText="1"/>
    </xf>
    <xf numFmtId="168" fontId="13" fillId="13" borderId="12" xfId="0" applyNumberFormat="1" applyFont="1" applyFill="1" applyBorder="1" applyAlignment="1">
      <alignment horizontal="center" vertical="center" wrapText="1"/>
    </xf>
    <xf numFmtId="0" fontId="33" fillId="0" borderId="23" xfId="0" applyFont="1" applyBorder="1" applyAlignment="1">
      <alignment horizontal="center" vertical="center" wrapText="1"/>
    </xf>
    <xf numFmtId="0" fontId="6" fillId="0" borderId="23" xfId="0" applyFont="1" applyFill="1" applyBorder="1" applyAlignment="1">
      <alignment horizontal="center" vertical="center" wrapText="1"/>
    </xf>
    <xf numFmtId="168" fontId="15" fillId="13" borderId="23" xfId="0" applyNumberFormat="1" applyFont="1" applyFill="1" applyBorder="1" applyAlignment="1">
      <alignment horizontal="center" vertical="center" wrapText="1"/>
    </xf>
    <xf numFmtId="168" fontId="11" fillId="5" borderId="12" xfId="0" applyNumberFormat="1" applyFont="1" applyFill="1" applyBorder="1" applyAlignment="1">
      <alignment horizontal="center" vertical="center" wrapText="1"/>
    </xf>
    <xf numFmtId="168" fontId="14" fillId="0" borderId="0" xfId="0" applyNumberFormat="1" applyFont="1" applyFill="1" applyBorder="1" applyAlignment="1">
      <alignment vertical="center" wrapText="1"/>
    </xf>
    <xf numFmtId="169" fontId="3" fillId="13" borderId="13" xfId="3" applyNumberFormat="1" applyFont="1" applyFill="1" applyBorder="1" applyAlignment="1" applyProtection="1">
      <alignment wrapText="1"/>
      <protection hidden="1"/>
    </xf>
    <xf numFmtId="0" fontId="18" fillId="13" borderId="14" xfId="0" applyFont="1" applyFill="1" applyBorder="1" applyAlignment="1">
      <alignment horizontal="center" vertical="center" wrapText="1"/>
    </xf>
    <xf numFmtId="0" fontId="18" fillId="0" borderId="23" xfId="0" applyFont="1" applyBorder="1" applyAlignment="1">
      <alignment horizontal="center" vertical="center" wrapText="1"/>
    </xf>
    <xf numFmtId="0" fontId="14" fillId="0" borderId="0" xfId="0" applyFont="1" applyFill="1" applyBorder="1" applyAlignment="1">
      <alignment wrapText="1"/>
    </xf>
    <xf numFmtId="0" fontId="14" fillId="0" borderId="0" xfId="0" applyFont="1" applyFill="1" applyBorder="1" applyAlignment="1">
      <alignment vertical="top" wrapText="1"/>
    </xf>
    <xf numFmtId="0" fontId="15" fillId="0" borderId="14"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3" fillId="0" borderId="3" xfId="0" applyFont="1" applyBorder="1" applyAlignment="1" applyProtection="1">
      <alignment wrapText="1"/>
      <protection hidden="1"/>
    </xf>
    <xf numFmtId="0" fontId="3" fillId="0" borderId="2" xfId="0" applyFont="1" applyBorder="1" applyAlignment="1" applyProtection="1">
      <alignment wrapText="1"/>
      <protection hidden="1"/>
    </xf>
    <xf numFmtId="0" fontId="3" fillId="6" borderId="0" xfId="0" applyFont="1" applyFill="1" applyAlignment="1" applyProtection="1">
      <alignment wrapText="1"/>
    </xf>
    <xf numFmtId="0" fontId="3" fillId="4" borderId="0" xfId="0" applyFont="1" applyFill="1" applyBorder="1" applyAlignment="1" applyProtection="1">
      <alignment wrapText="1"/>
    </xf>
    <xf numFmtId="169" fontId="13" fillId="6" borderId="23" xfId="3" applyNumberFormat="1" applyFont="1" applyFill="1" applyBorder="1" applyAlignment="1" applyProtection="1">
      <alignment wrapText="1"/>
      <protection locked="0"/>
    </xf>
    <xf numFmtId="169" fontId="15" fillId="6" borderId="23" xfId="3" applyNumberFormat="1" applyFont="1" applyFill="1" applyBorder="1" applyAlignment="1" applyProtection="1">
      <alignment wrapText="1"/>
    </xf>
    <xf numFmtId="169" fontId="13" fillId="8" borderId="23" xfId="3" applyNumberFormat="1" applyFont="1" applyFill="1" applyBorder="1" applyAlignment="1" applyProtection="1">
      <alignment vertical="center" wrapText="1"/>
      <protection hidden="1"/>
    </xf>
    <xf numFmtId="0" fontId="13" fillId="6" borderId="23" xfId="0" applyFont="1" applyFill="1" applyBorder="1" applyAlignment="1" applyProtection="1">
      <alignment wrapText="1"/>
    </xf>
    <xf numFmtId="0" fontId="3" fillId="6" borderId="20" xfId="0" applyFont="1" applyFill="1" applyBorder="1" applyAlignment="1" applyProtection="1">
      <alignment wrapText="1"/>
    </xf>
    <xf numFmtId="0" fontId="13" fillId="0" borderId="23" xfId="0" applyFont="1" applyFill="1" applyBorder="1" applyAlignment="1" applyProtection="1">
      <alignment wrapText="1"/>
    </xf>
    <xf numFmtId="0" fontId="3" fillId="6" borderId="0" xfId="0" applyFont="1" applyFill="1" applyBorder="1" applyAlignment="1" applyProtection="1">
      <alignment wrapText="1"/>
    </xf>
    <xf numFmtId="173" fontId="11" fillId="10" borderId="23" xfId="0" applyNumberFormat="1" applyFont="1" applyFill="1" applyBorder="1" applyAlignment="1">
      <alignment vertical="center" wrapText="1"/>
    </xf>
    <xf numFmtId="0" fontId="15" fillId="6" borderId="23" xfId="0" applyFont="1" applyFill="1" applyBorder="1" applyAlignment="1" applyProtection="1">
      <alignment wrapText="1"/>
      <protection locked="0"/>
    </xf>
    <xf numFmtId="0" fontId="13" fillId="9" borderId="23" xfId="0" applyFont="1" applyFill="1" applyBorder="1" applyAlignment="1" applyProtection="1">
      <alignment wrapText="1"/>
      <protection hidden="1"/>
    </xf>
    <xf numFmtId="165" fontId="13" fillId="6" borderId="15" xfId="7" applyNumberFormat="1" applyFont="1" applyFill="1" applyBorder="1" applyAlignment="1" applyProtection="1">
      <alignment horizontal="right" vertical="center" wrapText="1"/>
      <protection locked="0"/>
    </xf>
    <xf numFmtId="169" fontId="15" fillId="6" borderId="15" xfId="3" applyNumberFormat="1" applyFont="1" applyFill="1" applyBorder="1" applyAlignment="1" applyProtection="1">
      <alignment wrapText="1"/>
    </xf>
    <xf numFmtId="38" fontId="15" fillId="6" borderId="0" xfId="0" applyNumberFormat="1" applyFont="1" applyFill="1" applyBorder="1" applyAlignment="1" applyProtection="1">
      <alignment wrapText="1"/>
    </xf>
    <xf numFmtId="0" fontId="15" fillId="6" borderId="0" xfId="0" applyFont="1" applyFill="1" applyBorder="1" applyAlignment="1" applyProtection="1">
      <alignment wrapText="1"/>
    </xf>
    <xf numFmtId="173" fontId="15" fillId="7" borderId="23" xfId="0" applyNumberFormat="1" applyFont="1" applyFill="1" applyBorder="1" applyAlignment="1">
      <alignment vertical="center" wrapText="1"/>
    </xf>
    <xf numFmtId="0" fontId="3" fillId="6" borderId="23" xfId="0" applyFont="1" applyFill="1" applyBorder="1" applyAlignment="1" applyProtection="1">
      <alignment wrapText="1"/>
    </xf>
    <xf numFmtId="164" fontId="15" fillId="6" borderId="0" xfId="0" applyNumberFormat="1" applyFont="1" applyFill="1" applyBorder="1" applyAlignment="1" applyProtection="1">
      <alignment wrapText="1"/>
    </xf>
    <xf numFmtId="165" fontId="15" fillId="6" borderId="23" xfId="7" applyNumberFormat="1" applyFont="1" applyFill="1" applyBorder="1" applyAlignment="1" applyProtection="1">
      <alignment horizontal="right" vertical="center" wrapText="1"/>
      <protection hidden="1"/>
    </xf>
    <xf numFmtId="165" fontId="15" fillId="6" borderId="15" xfId="7" applyNumberFormat="1" applyFont="1" applyFill="1" applyBorder="1" applyAlignment="1" applyProtection="1">
      <alignment horizontal="right" vertical="center" wrapText="1"/>
      <protection hidden="1"/>
    </xf>
    <xf numFmtId="38" fontId="15" fillId="6" borderId="0" xfId="0" applyNumberFormat="1" applyFont="1" applyFill="1" applyBorder="1" applyAlignment="1" applyProtection="1">
      <alignment wrapText="1"/>
      <protection hidden="1"/>
    </xf>
    <xf numFmtId="0" fontId="15" fillId="6" borderId="10" xfId="0" applyFont="1" applyFill="1" applyBorder="1" applyAlignment="1" applyProtection="1">
      <alignment wrapText="1"/>
    </xf>
    <xf numFmtId="0" fontId="3" fillId="6" borderId="16" xfId="0" applyFont="1" applyFill="1" applyBorder="1" applyAlignment="1" applyProtection="1">
      <alignment wrapText="1"/>
    </xf>
    <xf numFmtId="0" fontId="3" fillId="6" borderId="18" xfId="0" applyFont="1" applyFill="1" applyBorder="1" applyAlignment="1" applyProtection="1">
      <alignment wrapText="1"/>
    </xf>
    <xf numFmtId="0" fontId="15" fillId="6" borderId="11" xfId="0" applyFont="1" applyFill="1" applyBorder="1" applyAlignment="1" applyProtection="1">
      <alignment wrapText="1"/>
    </xf>
    <xf numFmtId="173" fontId="15" fillId="7" borderId="23" xfId="0" applyNumberFormat="1" applyFont="1" applyFill="1" applyBorder="1" applyAlignment="1" applyProtection="1">
      <alignment vertical="center" wrapText="1"/>
      <protection hidden="1"/>
    </xf>
    <xf numFmtId="165" fontId="13" fillId="6" borderId="17" xfId="7" applyNumberFormat="1" applyFont="1" applyFill="1" applyBorder="1" applyAlignment="1" applyProtection="1">
      <alignment horizontal="right" vertical="center" wrapText="1"/>
      <protection locked="0"/>
    </xf>
    <xf numFmtId="0" fontId="13" fillId="6" borderId="20" xfId="0" applyFont="1" applyFill="1" applyBorder="1" applyAlignment="1" applyProtection="1">
      <alignment wrapText="1"/>
      <protection locked="0"/>
    </xf>
    <xf numFmtId="0" fontId="3" fillId="6" borderId="0" xfId="0" applyFont="1" applyFill="1" applyAlignment="1" applyProtection="1">
      <alignment wrapText="1"/>
      <protection hidden="1"/>
    </xf>
    <xf numFmtId="165" fontId="13" fillId="9" borderId="14" xfId="7" applyNumberFormat="1" applyFont="1" applyFill="1" applyBorder="1" applyAlignment="1" applyProtection="1">
      <alignment horizontal="right" vertical="center" wrapText="1"/>
      <protection hidden="1"/>
    </xf>
    <xf numFmtId="0" fontId="13" fillId="6" borderId="16" xfId="0" applyFont="1" applyFill="1" applyBorder="1" applyAlignment="1" applyProtection="1">
      <alignment wrapText="1"/>
      <protection hidden="1"/>
    </xf>
    <xf numFmtId="0" fontId="3" fillId="6" borderId="18" xfId="0" applyFont="1" applyFill="1" applyBorder="1" applyAlignment="1" applyProtection="1">
      <alignment horizontal="left" wrapText="1"/>
      <protection hidden="1"/>
    </xf>
    <xf numFmtId="0" fontId="13" fillId="6" borderId="18" xfId="0" applyFont="1" applyFill="1" applyBorder="1" applyAlignment="1" applyProtection="1">
      <alignment wrapText="1"/>
      <protection locked="0"/>
    </xf>
    <xf numFmtId="0" fontId="15" fillId="6" borderId="10" xfId="0" applyFont="1" applyFill="1" applyBorder="1" applyAlignment="1" applyProtection="1">
      <alignment horizontal="left" wrapText="1"/>
    </xf>
    <xf numFmtId="165" fontId="15" fillId="6" borderId="16" xfId="7" applyNumberFormat="1" applyFont="1" applyFill="1" applyBorder="1" applyAlignment="1" applyProtection="1">
      <alignment horizontal="right" vertical="center" wrapText="1"/>
      <protection hidden="1"/>
    </xf>
    <xf numFmtId="0" fontId="13" fillId="6" borderId="16" xfId="0" applyFont="1" applyFill="1" applyBorder="1" applyAlignment="1" applyProtection="1">
      <alignment wrapText="1"/>
    </xf>
    <xf numFmtId="0" fontId="13" fillId="6" borderId="20" xfId="0" applyFont="1" applyFill="1" applyBorder="1" applyAlignment="1" applyProtection="1">
      <alignment wrapText="1"/>
    </xf>
    <xf numFmtId="0" fontId="13" fillId="6" borderId="22" xfId="0" applyFont="1" applyFill="1" applyBorder="1" applyAlignment="1" applyProtection="1">
      <alignment wrapText="1"/>
    </xf>
    <xf numFmtId="0" fontId="13" fillId="9" borderId="14" xfId="0" applyFont="1" applyFill="1" applyBorder="1" applyAlignment="1" applyProtection="1">
      <alignment horizontal="center" wrapText="1"/>
    </xf>
    <xf numFmtId="0" fontId="13" fillId="6" borderId="13" xfId="0" applyFont="1" applyFill="1" applyBorder="1" applyAlignment="1" applyProtection="1">
      <alignment horizontal="left" wrapText="1"/>
      <protection hidden="1"/>
    </xf>
    <xf numFmtId="0" fontId="13" fillId="6" borderId="14" xfId="0" applyFont="1" applyFill="1" applyBorder="1" applyAlignment="1" applyProtection="1">
      <alignment horizontal="right" wrapText="1"/>
      <protection hidden="1"/>
    </xf>
    <xf numFmtId="0" fontId="15" fillId="6" borderId="14" xfId="0" applyFont="1" applyFill="1" applyBorder="1" applyAlignment="1" applyProtection="1">
      <alignment horizontal="center" wrapText="1"/>
    </xf>
    <xf numFmtId="0" fontId="15" fillId="9" borderId="14" xfId="0" applyFont="1" applyFill="1" applyBorder="1" applyAlignment="1" applyProtection="1">
      <alignment horizontal="center" wrapText="1"/>
    </xf>
    <xf numFmtId="0" fontId="13" fillId="6" borderId="14" xfId="0" applyFont="1" applyFill="1" applyBorder="1" applyAlignment="1" applyProtection="1">
      <alignment horizontal="left" wrapText="1"/>
      <protection hidden="1"/>
    </xf>
    <xf numFmtId="0" fontId="15" fillId="6" borderId="12" xfId="0" applyFont="1" applyFill="1" applyBorder="1" applyAlignment="1" applyProtection="1">
      <alignment horizontal="center" wrapText="1"/>
    </xf>
    <xf numFmtId="170" fontId="13" fillId="6" borderId="23" xfId="0" applyNumberFormat="1" applyFont="1" applyFill="1" applyBorder="1" applyAlignment="1" applyProtection="1">
      <alignment horizontal="left" wrapText="1"/>
      <protection locked="0"/>
    </xf>
    <xf numFmtId="0" fontId="3" fillId="0" borderId="0" xfId="0" applyFont="1" applyFill="1" applyBorder="1" applyAlignment="1" applyProtection="1">
      <alignment wrapText="1"/>
    </xf>
    <xf numFmtId="0" fontId="3" fillId="6" borderId="11" xfId="0" applyFont="1" applyFill="1" applyBorder="1" applyAlignment="1" applyProtection="1">
      <alignment wrapText="1"/>
    </xf>
    <xf numFmtId="0" fontId="13" fillId="0" borderId="0" xfId="0" applyFont="1" applyFill="1" applyBorder="1" applyAlignment="1" applyProtection="1">
      <alignment wrapText="1"/>
      <protection hidden="1"/>
    </xf>
    <xf numFmtId="0" fontId="13" fillId="0" borderId="23" xfId="8" applyFont="1" applyFill="1" applyBorder="1" applyAlignment="1" applyProtection="1">
      <alignment horizontal="center" vertical="center" wrapText="1"/>
      <protection hidden="1"/>
    </xf>
    <xf numFmtId="0" fontId="13" fillId="0" borderId="23"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left" vertical="center" wrapText="1"/>
      <protection hidden="1"/>
    </xf>
    <xf numFmtId="0" fontId="13" fillId="0" borderId="23" xfId="0" applyFont="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13" fillId="8" borderId="15" xfId="0" applyFont="1" applyFill="1" applyBorder="1" applyAlignment="1" applyProtection="1">
      <alignment vertical="center" wrapText="1"/>
      <protection hidden="1"/>
    </xf>
    <xf numFmtId="9" fontId="13" fillId="8" borderId="13" xfId="0" applyNumberFormat="1" applyFont="1" applyFill="1" applyBorder="1" applyAlignment="1" applyProtection="1">
      <alignment vertical="center" wrapText="1"/>
      <protection hidden="1"/>
    </xf>
    <xf numFmtId="9" fontId="13" fillId="8" borderId="21" xfId="0" applyNumberFormat="1" applyFont="1" applyFill="1" applyBorder="1" applyAlignment="1" applyProtection="1">
      <alignment vertical="center" wrapText="1"/>
      <protection hidden="1"/>
    </xf>
    <xf numFmtId="9" fontId="13" fillId="8" borderId="14" xfId="0" applyNumberFormat="1" applyFont="1" applyFill="1" applyBorder="1" applyAlignment="1" applyProtection="1">
      <alignment vertical="center" wrapText="1"/>
      <protection hidden="1"/>
    </xf>
    <xf numFmtId="9" fontId="13" fillId="8" borderId="19" xfId="0" applyNumberFormat="1" applyFont="1" applyFill="1" applyBorder="1" applyAlignment="1" applyProtection="1">
      <alignment vertical="center" wrapText="1"/>
      <protection hidden="1"/>
    </xf>
    <xf numFmtId="164" fontId="15" fillId="8" borderId="13" xfId="0" applyNumberFormat="1" applyFont="1" applyFill="1" applyBorder="1" applyAlignment="1" applyProtection="1">
      <alignment vertical="center" wrapText="1"/>
    </xf>
    <xf numFmtId="165" fontId="15" fillId="0" borderId="16" xfId="0" applyNumberFormat="1" applyFont="1" applyFill="1" applyBorder="1" applyAlignment="1" applyProtection="1">
      <alignment vertical="center" wrapText="1"/>
    </xf>
    <xf numFmtId="164" fontId="15" fillId="8" borderId="21" xfId="0" applyNumberFormat="1" applyFont="1" applyFill="1" applyBorder="1" applyAlignment="1" applyProtection="1">
      <alignment vertical="center" wrapText="1"/>
    </xf>
    <xf numFmtId="9" fontId="13" fillId="8" borderId="13" xfId="0" applyNumberFormat="1" applyFont="1" applyFill="1" applyBorder="1" applyAlignment="1" applyProtection="1">
      <alignment vertical="center" wrapText="1"/>
    </xf>
    <xf numFmtId="164" fontId="15" fillId="8" borderId="13" xfId="0" applyNumberFormat="1" applyFont="1" applyFill="1" applyBorder="1" applyAlignment="1" applyProtection="1">
      <alignment vertical="center" wrapText="1"/>
      <protection hidden="1"/>
    </xf>
    <xf numFmtId="164" fontId="15" fillId="8" borderId="14" xfId="0" applyNumberFormat="1" applyFont="1" applyFill="1" applyBorder="1" applyAlignment="1" applyProtection="1">
      <alignment vertical="center" wrapText="1"/>
      <protection hidden="1"/>
    </xf>
    <xf numFmtId="164" fontId="15" fillId="8" borderId="19" xfId="0" applyNumberFormat="1" applyFont="1" applyFill="1" applyBorder="1" applyAlignment="1" applyProtection="1">
      <alignment vertical="center" wrapText="1"/>
      <protection hidden="1"/>
    </xf>
    <xf numFmtId="9" fontId="13" fillId="8" borderId="14" xfId="6" applyFont="1" applyFill="1" applyBorder="1" applyAlignment="1" applyProtection="1">
      <alignment vertical="center" wrapText="1"/>
      <protection hidden="1"/>
    </xf>
    <xf numFmtId="0" fontId="13" fillId="8" borderId="14" xfId="0" applyFont="1" applyFill="1" applyBorder="1" applyAlignment="1" applyProtection="1">
      <alignment vertical="center" wrapText="1"/>
      <protection hidden="1"/>
    </xf>
    <xf numFmtId="165" fontId="13" fillId="0" borderId="16" xfId="0" applyNumberFormat="1" applyFont="1" applyFill="1" applyBorder="1" applyAlignment="1" applyProtection="1">
      <alignment vertical="center" wrapText="1"/>
    </xf>
    <xf numFmtId="0" fontId="13" fillId="8" borderId="19" xfId="0" applyFont="1" applyFill="1" applyBorder="1" applyAlignment="1" applyProtection="1">
      <alignment vertical="center" wrapText="1"/>
      <protection hidden="1"/>
    </xf>
    <xf numFmtId="0" fontId="13" fillId="8" borderId="12" xfId="0" applyFont="1" applyFill="1" applyBorder="1" applyAlignment="1" applyProtection="1">
      <alignment vertical="center" wrapText="1"/>
      <protection hidden="1"/>
    </xf>
    <xf numFmtId="165" fontId="13" fillId="6" borderId="18" xfId="7" applyNumberFormat="1" applyFont="1" applyFill="1" applyBorder="1" applyAlignment="1" applyProtection="1">
      <alignment horizontal="right" vertical="center" wrapText="1"/>
      <protection hidden="1"/>
    </xf>
    <xf numFmtId="9" fontId="13" fillId="8" borderId="12" xfId="6" applyFont="1" applyFill="1" applyBorder="1" applyAlignment="1" applyProtection="1">
      <alignment vertical="center" wrapText="1"/>
      <protection hidden="1"/>
    </xf>
    <xf numFmtId="0" fontId="13" fillId="0" borderId="0" xfId="0" applyFont="1" applyBorder="1" applyAlignment="1" applyProtection="1">
      <alignment wrapText="1"/>
      <protection hidden="1"/>
    </xf>
    <xf numFmtId="9" fontId="13" fillId="6" borderId="0" xfId="0" applyNumberFormat="1" applyFont="1" applyFill="1" applyBorder="1" applyAlignment="1" applyProtection="1">
      <alignment vertical="center" wrapText="1"/>
      <protection hidden="1"/>
    </xf>
    <xf numFmtId="9" fontId="15" fillId="0" borderId="13" xfId="0" applyNumberFormat="1" applyFont="1" applyFill="1" applyBorder="1" applyAlignment="1" applyProtection="1">
      <alignment vertical="center" wrapText="1"/>
      <protection hidden="1"/>
    </xf>
    <xf numFmtId="9" fontId="15" fillId="0" borderId="21" xfId="0" applyNumberFormat="1" applyFont="1" applyFill="1" applyBorder="1" applyAlignment="1" applyProtection="1">
      <alignment vertical="center" wrapText="1"/>
    </xf>
    <xf numFmtId="9" fontId="3" fillId="0" borderId="17" xfId="6" applyFont="1" applyFill="1" applyBorder="1" applyAlignment="1" applyProtection="1">
      <alignment vertical="center" wrapText="1"/>
    </xf>
    <xf numFmtId="9" fontId="13" fillId="0" borderId="0" xfId="0" applyNumberFormat="1" applyFont="1" applyFill="1" applyBorder="1" applyAlignment="1" applyProtection="1">
      <alignment vertical="center" wrapText="1"/>
      <protection hidden="1"/>
    </xf>
    <xf numFmtId="9" fontId="15" fillId="0" borderId="23" xfId="0" applyNumberFormat="1" applyFont="1" applyFill="1" applyBorder="1" applyAlignment="1" applyProtection="1">
      <alignment vertical="center" wrapText="1"/>
    </xf>
    <xf numFmtId="9" fontId="15" fillId="0" borderId="15" xfId="0" applyNumberFormat="1" applyFont="1" applyFill="1" applyBorder="1" applyAlignment="1" applyProtection="1">
      <alignment vertical="center" wrapText="1"/>
    </xf>
    <xf numFmtId="9" fontId="13" fillId="6" borderId="11" xfId="0" applyNumberFormat="1" applyFont="1" applyFill="1" applyBorder="1" applyAlignment="1" applyProtection="1">
      <alignment vertical="center" wrapText="1"/>
      <protection hidden="1"/>
    </xf>
    <xf numFmtId="9" fontId="13" fillId="6" borderId="10" xfId="0" applyNumberFormat="1" applyFont="1" applyFill="1" applyBorder="1" applyAlignment="1" applyProtection="1">
      <alignment vertical="center" wrapText="1"/>
      <protection hidden="1"/>
    </xf>
    <xf numFmtId="9" fontId="15" fillId="6" borderId="20" xfId="0" applyNumberFormat="1" applyFont="1" applyFill="1" applyBorder="1" applyAlignment="1" applyProtection="1">
      <alignment vertical="center" wrapText="1"/>
      <protection hidden="1"/>
    </xf>
    <xf numFmtId="165" fontId="15" fillId="6" borderId="16" xfId="0" applyNumberFormat="1" applyFont="1" applyFill="1" applyBorder="1" applyAlignment="1" applyProtection="1">
      <alignment vertical="center" wrapText="1"/>
    </xf>
    <xf numFmtId="9" fontId="15" fillId="6" borderId="9" xfId="0" applyNumberFormat="1" applyFont="1" applyFill="1" applyBorder="1" applyAlignment="1" applyProtection="1">
      <alignment vertical="center" wrapText="1"/>
      <protection hidden="1"/>
    </xf>
    <xf numFmtId="9" fontId="15" fillId="6" borderId="19" xfId="0" applyNumberFormat="1" applyFont="1" applyFill="1" applyBorder="1" applyAlignment="1" applyProtection="1">
      <alignment vertical="center" wrapText="1"/>
      <protection hidden="1"/>
    </xf>
    <xf numFmtId="9" fontId="15" fillId="6" borderId="14" xfId="0" applyNumberFormat="1" applyFont="1" applyFill="1" applyBorder="1" applyAlignment="1" applyProtection="1">
      <alignment vertical="center" wrapText="1"/>
      <protection hidden="1"/>
    </xf>
    <xf numFmtId="9" fontId="15" fillId="6" borderId="14" xfId="0" applyNumberFormat="1" applyFont="1" applyFill="1" applyBorder="1" applyAlignment="1" applyProtection="1">
      <alignment vertical="center" wrapText="1"/>
    </xf>
    <xf numFmtId="9" fontId="13" fillId="6" borderId="20" xfId="0" applyNumberFormat="1" applyFont="1" applyFill="1" applyBorder="1" applyAlignment="1" applyProtection="1">
      <alignment vertical="center" wrapText="1"/>
      <protection hidden="1"/>
    </xf>
    <xf numFmtId="9" fontId="13" fillId="6" borderId="19" xfId="0" applyNumberFormat="1" applyFont="1" applyFill="1" applyBorder="1" applyAlignment="1" applyProtection="1">
      <alignment vertical="center" wrapText="1"/>
      <protection hidden="1"/>
    </xf>
    <xf numFmtId="9" fontId="13" fillId="6" borderId="14" xfId="0" applyNumberFormat="1" applyFont="1" applyFill="1" applyBorder="1" applyAlignment="1" applyProtection="1">
      <alignment vertical="center" wrapText="1"/>
      <protection hidden="1"/>
    </xf>
    <xf numFmtId="9" fontId="15" fillId="6" borderId="13" xfId="0" applyNumberFormat="1" applyFont="1" applyFill="1" applyBorder="1" applyAlignment="1" applyProtection="1">
      <alignment vertical="center" wrapText="1"/>
      <protection hidden="1"/>
    </xf>
    <xf numFmtId="9" fontId="13" fillId="6" borderId="18" xfId="0" applyNumberFormat="1" applyFont="1" applyFill="1" applyBorder="1" applyAlignment="1" applyProtection="1">
      <alignment vertical="center" wrapText="1"/>
      <protection hidden="1"/>
    </xf>
    <xf numFmtId="9" fontId="13" fillId="6" borderId="12" xfId="0" applyNumberFormat="1" applyFont="1" applyFill="1" applyBorder="1" applyAlignment="1" applyProtection="1">
      <alignment vertical="center" wrapText="1"/>
      <protection hidden="1"/>
    </xf>
    <xf numFmtId="164" fontId="15" fillId="6" borderId="0" xfId="0" applyNumberFormat="1" applyFont="1" applyFill="1" applyBorder="1" applyAlignment="1" applyProtection="1">
      <alignment vertical="center" wrapText="1"/>
    </xf>
    <xf numFmtId="9" fontId="13" fillId="6" borderId="0" xfId="0" applyNumberFormat="1" applyFont="1" applyFill="1" applyBorder="1" applyAlignment="1" applyProtection="1">
      <alignment vertical="center" wrapText="1"/>
    </xf>
    <xf numFmtId="164" fontId="13" fillId="6" borderId="0" xfId="0" applyNumberFormat="1" applyFont="1" applyFill="1" applyBorder="1" applyAlignment="1" applyProtection="1">
      <alignment vertical="center" wrapText="1"/>
      <protection hidden="1"/>
    </xf>
    <xf numFmtId="0" fontId="13" fillId="6" borderId="11" xfId="0" applyFont="1" applyFill="1" applyBorder="1" applyAlignment="1" applyProtection="1">
      <alignment vertical="center" wrapText="1"/>
      <protection hidden="1"/>
    </xf>
    <xf numFmtId="0" fontId="13" fillId="6" borderId="9" xfId="0" applyFont="1" applyFill="1" applyBorder="1" applyAlignment="1" applyProtection="1">
      <alignment vertical="center" wrapText="1"/>
      <protection hidden="1"/>
    </xf>
    <xf numFmtId="9" fontId="15" fillId="0" borderId="18" xfId="0" applyNumberFormat="1" applyFont="1" applyFill="1" applyBorder="1" applyAlignment="1" applyProtection="1">
      <alignment vertical="center" wrapText="1"/>
      <protection hidden="1"/>
    </xf>
    <xf numFmtId="165" fontId="15" fillId="0" borderId="16" xfId="0" applyNumberFormat="1" applyFont="1" applyFill="1" applyBorder="1" applyAlignment="1" applyProtection="1">
      <alignment vertical="center" wrapText="1"/>
      <protection hidden="1"/>
    </xf>
    <xf numFmtId="9" fontId="15" fillId="0" borderId="15" xfId="0" applyNumberFormat="1" applyFont="1" applyFill="1" applyBorder="1" applyAlignment="1" applyProtection="1">
      <alignment vertical="center" wrapText="1"/>
      <protection hidden="1"/>
    </xf>
    <xf numFmtId="9" fontId="15" fillId="0" borderId="17" xfId="0" applyNumberFormat="1" applyFont="1" applyFill="1" applyBorder="1" applyAlignment="1" applyProtection="1">
      <alignment vertical="center" wrapText="1"/>
      <protection hidden="1"/>
    </xf>
    <xf numFmtId="9" fontId="15" fillId="0" borderId="12" xfId="0" applyNumberFormat="1" applyFont="1" applyFill="1" applyBorder="1" applyAlignment="1" applyProtection="1">
      <alignment vertical="center" wrapText="1"/>
      <protection hidden="1"/>
    </xf>
    <xf numFmtId="0" fontId="13" fillId="6" borderId="0" xfId="0" applyFont="1" applyFill="1" applyBorder="1" applyAlignment="1" applyProtection="1">
      <alignment wrapText="1"/>
      <protection hidden="1"/>
    </xf>
    <xf numFmtId="164" fontId="13" fillId="6" borderId="0" xfId="0" applyNumberFormat="1" applyFont="1" applyFill="1" applyBorder="1" applyAlignment="1" applyProtection="1">
      <alignment vertical="center" wrapText="1"/>
    </xf>
    <xf numFmtId="9" fontId="15" fillId="0" borderId="22" xfId="6" applyFont="1" applyFill="1" applyBorder="1" applyAlignment="1" applyProtection="1">
      <alignment horizontal="right" vertical="center" wrapText="1"/>
      <protection hidden="1"/>
    </xf>
    <xf numFmtId="9" fontId="15" fillId="0" borderId="21" xfId="6" applyFont="1" applyFill="1" applyBorder="1" applyAlignment="1" applyProtection="1">
      <alignment horizontal="right" vertical="center" wrapText="1"/>
    </xf>
    <xf numFmtId="9" fontId="15" fillId="0" borderId="13" xfId="6" applyFont="1" applyFill="1" applyBorder="1" applyAlignment="1" applyProtection="1">
      <alignment horizontal="right" vertical="center" wrapText="1"/>
      <protection hidden="1"/>
    </xf>
    <xf numFmtId="9" fontId="15" fillId="0" borderId="13" xfId="6" applyFont="1" applyFill="1" applyBorder="1" applyAlignment="1" applyProtection="1">
      <alignment horizontal="right" vertical="center" wrapText="1"/>
    </xf>
    <xf numFmtId="9" fontId="15" fillId="6" borderId="0" xfId="0" applyNumberFormat="1" applyFont="1" applyFill="1" applyBorder="1" applyAlignment="1" applyProtection="1">
      <alignment horizontal="center" vertical="center" wrapText="1"/>
    </xf>
    <xf numFmtId="9" fontId="13" fillId="0" borderId="14" xfId="6" applyFont="1" applyFill="1" applyBorder="1" applyAlignment="1" applyProtection="1">
      <alignment horizontal="right" vertical="center" wrapText="1"/>
      <protection hidden="1"/>
    </xf>
    <xf numFmtId="9" fontId="13" fillId="0" borderId="0" xfId="6" applyFont="1" applyFill="1" applyBorder="1" applyAlignment="1" applyProtection="1">
      <alignment horizontal="right" vertical="center" wrapText="1"/>
      <protection hidden="1"/>
    </xf>
    <xf numFmtId="9" fontId="13" fillId="0" borderId="19" xfId="6" applyFont="1" applyFill="1" applyBorder="1" applyAlignment="1" applyProtection="1">
      <alignment horizontal="right" vertical="center" wrapText="1"/>
      <protection hidden="1"/>
    </xf>
    <xf numFmtId="0" fontId="13" fillId="6" borderId="22" xfId="0" applyFont="1" applyFill="1" applyBorder="1" applyAlignment="1" applyProtection="1">
      <alignment wrapText="1"/>
      <protection hidden="1"/>
    </xf>
    <xf numFmtId="9" fontId="13" fillId="0" borderId="12" xfId="6" applyFont="1" applyFill="1" applyBorder="1" applyAlignment="1" applyProtection="1">
      <alignment horizontal="right" vertical="center" wrapText="1"/>
      <protection hidden="1"/>
    </xf>
    <xf numFmtId="9" fontId="13" fillId="0" borderId="17" xfId="6" applyFont="1" applyFill="1" applyBorder="1" applyAlignment="1" applyProtection="1">
      <alignment horizontal="right" vertical="center" wrapText="1"/>
      <protection hidden="1"/>
    </xf>
    <xf numFmtId="0" fontId="18" fillId="0" borderId="0" xfId="0" applyFont="1" applyAlignment="1">
      <alignment wrapText="1"/>
    </xf>
    <xf numFmtId="9" fontId="15" fillId="6" borderId="20" xfId="0" applyNumberFormat="1" applyFont="1" applyFill="1" applyBorder="1" applyAlignment="1" applyProtection="1">
      <alignment vertical="center" wrapText="1"/>
    </xf>
    <xf numFmtId="9" fontId="15" fillId="6" borderId="21" xfId="0" applyNumberFormat="1" applyFont="1" applyFill="1" applyBorder="1" applyAlignment="1" applyProtection="1">
      <alignment vertical="center" wrapText="1"/>
      <protection hidden="1"/>
    </xf>
    <xf numFmtId="9" fontId="15" fillId="0" borderId="23" xfId="0" applyNumberFormat="1" applyFont="1" applyFill="1" applyBorder="1" applyAlignment="1" applyProtection="1">
      <alignment vertical="center" wrapText="1"/>
      <protection hidden="1"/>
    </xf>
    <xf numFmtId="165" fontId="15" fillId="6" borderId="16" xfId="7" applyNumberFormat="1" applyFont="1" applyFill="1" applyBorder="1" applyAlignment="1" applyProtection="1">
      <alignment horizontal="right" vertical="center" wrapText="1"/>
      <protection locked="0"/>
    </xf>
    <xf numFmtId="165" fontId="15" fillId="6" borderId="22" xfId="0" applyNumberFormat="1" applyFont="1" applyFill="1" applyBorder="1" applyAlignment="1" applyProtection="1">
      <alignment horizontal="right" vertical="center" wrapText="1"/>
    </xf>
    <xf numFmtId="9" fontId="15" fillId="6" borderId="0" xfId="0" applyNumberFormat="1" applyFont="1" applyFill="1" applyBorder="1" applyAlignment="1" applyProtection="1">
      <alignment vertical="center" wrapText="1"/>
    </xf>
    <xf numFmtId="9" fontId="15" fillId="6" borderId="19" xfId="0" applyNumberFormat="1" applyFont="1" applyFill="1" applyBorder="1" applyAlignment="1" applyProtection="1">
      <alignment vertical="center" wrapText="1"/>
    </xf>
    <xf numFmtId="9" fontId="15" fillId="0" borderId="13" xfId="6" applyFont="1" applyFill="1" applyBorder="1" applyAlignment="1" applyProtection="1">
      <alignment vertical="center" wrapText="1"/>
    </xf>
    <xf numFmtId="9" fontId="15" fillId="0" borderId="0" xfId="6" applyFont="1" applyFill="1" applyBorder="1" applyAlignment="1" applyProtection="1">
      <alignment vertical="center" wrapText="1"/>
    </xf>
    <xf numFmtId="9" fontId="15" fillId="0" borderId="19" xfId="6" applyFont="1" applyFill="1" applyBorder="1" applyAlignment="1" applyProtection="1">
      <alignment vertical="center" wrapText="1"/>
    </xf>
    <xf numFmtId="9" fontId="15" fillId="0" borderId="14" xfId="6" applyFont="1" applyFill="1" applyBorder="1" applyAlignment="1" applyProtection="1">
      <alignment vertical="center" wrapText="1"/>
    </xf>
    <xf numFmtId="9" fontId="13" fillId="0" borderId="14" xfId="6" applyFont="1" applyFill="1" applyBorder="1" applyAlignment="1" applyProtection="1">
      <alignment vertical="center" wrapText="1"/>
      <protection hidden="1"/>
    </xf>
    <xf numFmtId="9" fontId="13" fillId="0" borderId="0" xfId="6" applyFont="1" applyFill="1" applyBorder="1" applyAlignment="1" applyProtection="1">
      <alignment vertical="center" wrapText="1"/>
      <protection hidden="1"/>
    </xf>
    <xf numFmtId="9" fontId="13" fillId="0" borderId="19" xfId="6" applyFont="1" applyFill="1" applyBorder="1" applyAlignment="1" applyProtection="1">
      <alignment vertical="center" wrapText="1"/>
      <protection hidden="1"/>
    </xf>
    <xf numFmtId="9" fontId="13" fillId="0" borderId="12" xfId="6" applyFont="1" applyFill="1" applyBorder="1" applyAlignment="1" applyProtection="1">
      <alignment vertical="center" wrapText="1"/>
      <protection hidden="1"/>
    </xf>
    <xf numFmtId="9" fontId="18" fillId="6" borderId="13" xfId="0" applyNumberFormat="1" applyFont="1" applyFill="1" applyBorder="1" applyAlignment="1" applyProtection="1">
      <alignment vertical="center" wrapText="1"/>
    </xf>
    <xf numFmtId="9" fontId="18" fillId="6" borderId="0" xfId="0" applyNumberFormat="1" applyFont="1" applyFill="1" applyBorder="1" applyAlignment="1" applyProtection="1">
      <alignment vertical="center" wrapText="1"/>
    </xf>
    <xf numFmtId="9" fontId="18" fillId="6" borderId="19" xfId="0" applyNumberFormat="1" applyFont="1" applyFill="1" applyBorder="1" applyAlignment="1" applyProtection="1">
      <alignment vertical="center" wrapText="1"/>
    </xf>
    <xf numFmtId="9" fontId="18" fillId="6" borderId="14" xfId="0" applyNumberFormat="1" applyFont="1" applyFill="1" applyBorder="1" applyAlignment="1" applyProtection="1">
      <alignment vertical="center" wrapText="1"/>
    </xf>
    <xf numFmtId="9" fontId="3" fillId="6" borderId="14" xfId="0" applyNumberFormat="1" applyFont="1" applyFill="1" applyBorder="1" applyAlignment="1" applyProtection="1">
      <alignment vertical="center" wrapText="1"/>
      <protection hidden="1"/>
    </xf>
    <xf numFmtId="9" fontId="3" fillId="6" borderId="0" xfId="0" applyNumberFormat="1" applyFont="1" applyFill="1" applyBorder="1" applyAlignment="1" applyProtection="1">
      <alignment vertical="center" wrapText="1"/>
      <protection hidden="1"/>
    </xf>
    <xf numFmtId="9" fontId="3" fillId="6" borderId="19" xfId="0" applyNumberFormat="1" applyFont="1" applyFill="1" applyBorder="1" applyAlignment="1" applyProtection="1">
      <alignment vertical="center" wrapText="1"/>
      <protection hidden="1"/>
    </xf>
    <xf numFmtId="9" fontId="3" fillId="6" borderId="12" xfId="0" applyNumberFormat="1" applyFont="1" applyFill="1" applyBorder="1" applyAlignment="1" applyProtection="1">
      <alignment vertical="center" wrapText="1"/>
      <protection hidden="1"/>
    </xf>
    <xf numFmtId="0" fontId="13" fillId="0" borderId="20" xfId="0" applyFont="1" applyBorder="1" applyAlignment="1" applyProtection="1">
      <alignment horizontal="center" vertical="center" wrapText="1"/>
      <protection hidden="1"/>
    </xf>
    <xf numFmtId="0" fontId="13" fillId="0" borderId="20" xfId="0" applyFont="1" applyBorder="1" applyAlignment="1" applyProtection="1">
      <alignment wrapText="1"/>
      <protection hidden="1"/>
    </xf>
    <xf numFmtId="9" fontId="13" fillId="8" borderId="22" xfId="6" applyFont="1" applyFill="1" applyBorder="1" applyAlignment="1" applyProtection="1">
      <alignment wrapText="1"/>
      <protection hidden="1"/>
    </xf>
    <xf numFmtId="9" fontId="13" fillId="8" borderId="9" xfId="6" applyFont="1" applyFill="1" applyBorder="1" applyAlignment="1" applyProtection="1">
      <alignment wrapText="1"/>
      <protection hidden="1"/>
    </xf>
    <xf numFmtId="9" fontId="13" fillId="8" borderId="21" xfId="6" applyFont="1" applyFill="1" applyBorder="1" applyAlignment="1" applyProtection="1">
      <alignment vertical="center" wrapText="1"/>
      <protection hidden="1"/>
    </xf>
    <xf numFmtId="9" fontId="13" fillId="8" borderId="13" xfId="6" applyFont="1" applyFill="1" applyBorder="1" applyAlignment="1" applyProtection="1">
      <alignment vertical="center" wrapText="1"/>
      <protection hidden="1"/>
    </xf>
    <xf numFmtId="0" fontId="13" fillId="6" borderId="23" xfId="0" applyFont="1" applyFill="1" applyBorder="1" applyAlignment="1" applyProtection="1">
      <alignment wrapText="1"/>
      <protection hidden="1"/>
    </xf>
    <xf numFmtId="0" fontId="13" fillId="8" borderId="20" xfId="0" applyFont="1" applyFill="1" applyBorder="1" applyAlignment="1" applyProtection="1">
      <alignment wrapText="1"/>
      <protection hidden="1"/>
    </xf>
    <xf numFmtId="0" fontId="13" fillId="8" borderId="0" xfId="0" applyFont="1" applyFill="1" applyBorder="1" applyAlignment="1" applyProtection="1">
      <alignment wrapText="1"/>
      <protection hidden="1"/>
    </xf>
    <xf numFmtId="172" fontId="13" fillId="8" borderId="19" xfId="0" applyNumberFormat="1" applyFont="1" applyFill="1" applyBorder="1" applyAlignment="1" applyProtection="1">
      <alignment vertical="center" wrapText="1"/>
      <protection hidden="1"/>
    </xf>
    <xf numFmtId="172" fontId="13" fillId="8" borderId="14" xfId="0" applyNumberFormat="1" applyFont="1" applyFill="1" applyBorder="1" applyAlignment="1" applyProtection="1">
      <alignment vertical="center" wrapText="1"/>
      <protection hidden="1"/>
    </xf>
    <xf numFmtId="0" fontId="13" fillId="0" borderId="0" xfId="0" applyFont="1" applyAlignment="1" applyProtection="1">
      <alignment wrapText="1"/>
    </xf>
    <xf numFmtId="0" fontId="13" fillId="8" borderId="22" xfId="0" applyFont="1" applyFill="1" applyBorder="1" applyAlignment="1" applyProtection="1">
      <alignment wrapText="1"/>
      <protection hidden="1"/>
    </xf>
    <xf numFmtId="0" fontId="13" fillId="8" borderId="9" xfId="0" applyFont="1" applyFill="1" applyBorder="1" applyAlignment="1" applyProtection="1">
      <alignment wrapText="1"/>
      <protection hidden="1"/>
    </xf>
    <xf numFmtId="0" fontId="13" fillId="8" borderId="21" xfId="0" applyFont="1" applyFill="1" applyBorder="1" applyAlignment="1" applyProtection="1">
      <alignment vertical="center" wrapText="1"/>
      <protection hidden="1"/>
    </xf>
    <xf numFmtId="0" fontId="13" fillId="8" borderId="13" xfId="0" applyFont="1" applyFill="1" applyBorder="1" applyAlignment="1" applyProtection="1">
      <alignment vertical="center" wrapText="1"/>
      <protection hidden="1"/>
    </xf>
    <xf numFmtId="0" fontId="13" fillId="6" borderId="18" xfId="0" applyFont="1" applyFill="1" applyBorder="1" applyAlignment="1" applyProtection="1">
      <alignment wrapText="1"/>
      <protection hidden="1"/>
    </xf>
    <xf numFmtId="0" fontId="13" fillId="8" borderId="14" xfId="0" applyFont="1" applyFill="1" applyBorder="1" applyAlignment="1" applyProtection="1">
      <alignment wrapText="1"/>
      <protection hidden="1"/>
    </xf>
    <xf numFmtId="0" fontId="13" fillId="8" borderId="12" xfId="0" applyFont="1" applyFill="1" applyBorder="1" applyAlignment="1" applyProtection="1">
      <alignment wrapText="1"/>
      <protection hidden="1"/>
    </xf>
    <xf numFmtId="0" fontId="13" fillId="9" borderId="13" xfId="0" applyFont="1" applyFill="1" applyBorder="1" applyAlignment="1" applyProtection="1">
      <alignment wrapText="1"/>
      <protection hidden="1"/>
    </xf>
    <xf numFmtId="0" fontId="13" fillId="9" borderId="14" xfId="0" applyFont="1" applyFill="1" applyBorder="1" applyAlignment="1" applyProtection="1">
      <alignment wrapText="1"/>
      <protection hidden="1"/>
    </xf>
    <xf numFmtId="0" fontId="13" fillId="6" borderId="19" xfId="0" applyFont="1" applyFill="1" applyBorder="1" applyAlignment="1" applyProtection="1">
      <alignment horizontal="left" wrapText="1"/>
      <protection hidden="1"/>
    </xf>
    <xf numFmtId="0" fontId="13" fillId="9" borderId="12" xfId="0" applyFont="1" applyFill="1" applyBorder="1" applyAlignment="1" applyProtection="1">
      <alignment wrapText="1"/>
      <protection hidden="1"/>
    </xf>
    <xf numFmtId="0" fontId="18" fillId="0" borderId="0" xfId="0" applyFont="1" applyFill="1" applyBorder="1" applyAlignment="1" applyProtection="1">
      <alignment horizontal="left" vertical="top" wrapText="1"/>
      <protection hidden="1"/>
    </xf>
    <xf numFmtId="0" fontId="13" fillId="0" borderId="0" xfId="0" applyFont="1" applyBorder="1" applyAlignment="1" applyProtection="1">
      <alignment horizontal="center" vertical="center" wrapText="1"/>
      <protection hidden="1"/>
    </xf>
    <xf numFmtId="165" fontId="13" fillId="6" borderId="16" xfId="0" applyNumberFormat="1" applyFont="1" applyFill="1" applyBorder="1" applyAlignment="1" applyProtection="1">
      <alignment vertical="center" wrapText="1"/>
      <protection locked="0"/>
    </xf>
    <xf numFmtId="165" fontId="13" fillId="6" borderId="13" xfId="0" applyNumberFormat="1" applyFont="1" applyFill="1" applyBorder="1" applyAlignment="1" applyProtection="1">
      <alignment vertical="center" wrapText="1"/>
      <protection locked="0"/>
    </xf>
    <xf numFmtId="165" fontId="13" fillId="6" borderId="22" xfId="0" applyNumberFormat="1" applyFont="1" applyFill="1" applyBorder="1" applyAlignment="1" applyProtection="1">
      <alignment vertical="center" wrapText="1"/>
      <protection locked="0"/>
    </xf>
    <xf numFmtId="165" fontId="13" fillId="6" borderId="14" xfId="7" applyNumberFormat="1" applyFont="1" applyFill="1" applyBorder="1" applyAlignment="1" applyProtection="1">
      <alignment horizontal="right" vertical="center" wrapText="1"/>
      <protection locked="0"/>
    </xf>
    <xf numFmtId="165" fontId="13" fillId="6" borderId="13" xfId="7" applyNumberFormat="1" applyFont="1" applyFill="1" applyBorder="1" applyAlignment="1" applyProtection="1">
      <alignment horizontal="right" vertical="center" wrapText="1"/>
      <protection locked="0"/>
    </xf>
    <xf numFmtId="165" fontId="13" fillId="6" borderId="18" xfId="0" applyNumberFormat="1" applyFont="1" applyFill="1" applyBorder="1" applyAlignment="1" applyProtection="1">
      <alignment vertical="center" wrapText="1"/>
      <protection locked="0"/>
    </xf>
    <xf numFmtId="0" fontId="13" fillId="8" borderId="14" xfId="0" applyFont="1" applyFill="1" applyBorder="1" applyAlignment="1" applyProtection="1">
      <alignment vertical="center" wrapText="1"/>
    </xf>
    <xf numFmtId="0" fontId="13" fillId="8" borderId="19" xfId="0" applyFont="1" applyFill="1" applyBorder="1" applyAlignment="1" applyProtection="1">
      <alignment vertical="center" wrapText="1"/>
    </xf>
    <xf numFmtId="165" fontId="13" fillId="6" borderId="22" xfId="0" applyNumberFormat="1" applyFont="1" applyFill="1" applyBorder="1" applyAlignment="1" applyProtection="1">
      <alignment vertical="center" wrapText="1"/>
      <protection hidden="1"/>
    </xf>
    <xf numFmtId="9" fontId="15" fillId="0" borderId="13" xfId="0" applyNumberFormat="1" applyFont="1" applyFill="1" applyBorder="1" applyAlignment="1" applyProtection="1">
      <alignment vertical="center" wrapText="1"/>
    </xf>
    <xf numFmtId="165" fontId="13" fillId="6" borderId="16" xfId="7" applyNumberFormat="1" applyFont="1" applyFill="1" applyBorder="1" applyAlignment="1" applyProtection="1">
      <alignment horizontal="right" vertical="center" wrapText="1"/>
      <protection hidden="1"/>
    </xf>
    <xf numFmtId="9" fontId="15" fillId="6" borderId="13" xfId="0" applyNumberFormat="1" applyFont="1" applyFill="1" applyBorder="1" applyAlignment="1" applyProtection="1">
      <alignment vertical="center" wrapText="1"/>
    </xf>
    <xf numFmtId="9" fontId="15" fillId="9" borderId="19" xfId="0" applyNumberFormat="1" applyFont="1" applyFill="1" applyBorder="1" applyAlignment="1" applyProtection="1">
      <alignment vertical="center" wrapText="1"/>
      <protection hidden="1"/>
    </xf>
    <xf numFmtId="9" fontId="15" fillId="6" borderId="17" xfId="0" applyNumberFormat="1" applyFont="1" applyFill="1" applyBorder="1" applyAlignment="1" applyProtection="1">
      <alignment vertical="center" wrapText="1"/>
      <protection hidden="1"/>
    </xf>
    <xf numFmtId="9" fontId="15" fillId="6" borderId="12" xfId="0" applyNumberFormat="1" applyFont="1" applyFill="1" applyBorder="1" applyAlignment="1" applyProtection="1">
      <alignment vertical="center" wrapText="1"/>
      <protection hidden="1"/>
    </xf>
    <xf numFmtId="9" fontId="15" fillId="6" borderId="12" xfId="0" applyNumberFormat="1" applyFont="1" applyFill="1" applyBorder="1" applyAlignment="1" applyProtection="1">
      <alignment vertical="center" wrapText="1"/>
    </xf>
    <xf numFmtId="9" fontId="13" fillId="9" borderId="19" xfId="0" applyNumberFormat="1" applyFont="1" applyFill="1" applyBorder="1" applyAlignment="1" applyProtection="1">
      <alignment vertical="center" wrapText="1"/>
      <protection hidden="1"/>
    </xf>
    <xf numFmtId="9" fontId="13" fillId="6" borderId="15" xfId="0" applyNumberFormat="1" applyFont="1" applyFill="1" applyBorder="1" applyAlignment="1" applyProtection="1">
      <alignment vertical="center" wrapText="1"/>
      <protection hidden="1"/>
    </xf>
    <xf numFmtId="9" fontId="13" fillId="6" borderId="23" xfId="0" applyNumberFormat="1" applyFont="1" applyFill="1" applyBorder="1" applyAlignment="1" applyProtection="1">
      <alignment vertical="center" wrapText="1"/>
      <protection hidden="1"/>
    </xf>
    <xf numFmtId="165" fontId="15" fillId="0" borderId="16" xfId="0" applyNumberFormat="1" applyFont="1" applyFill="1" applyBorder="1" applyAlignment="1" applyProtection="1">
      <alignment horizontal="right" vertical="center" wrapText="1"/>
      <protection locked="0"/>
    </xf>
    <xf numFmtId="165" fontId="15" fillId="6" borderId="16" xfId="0" applyNumberFormat="1" applyFont="1" applyFill="1" applyBorder="1" applyAlignment="1" applyProtection="1">
      <alignment horizontal="right" vertical="center" wrapText="1"/>
    </xf>
    <xf numFmtId="9" fontId="15" fillId="0" borderId="20" xfId="6" applyFont="1" applyFill="1" applyBorder="1" applyAlignment="1" applyProtection="1">
      <alignment vertical="center" wrapText="1"/>
      <protection hidden="1"/>
    </xf>
    <xf numFmtId="9" fontId="15" fillId="9" borderId="19" xfId="6" applyFont="1" applyFill="1" applyBorder="1" applyAlignment="1" applyProtection="1">
      <alignment vertical="center" wrapText="1"/>
    </xf>
    <xf numFmtId="9" fontId="15" fillId="0" borderId="14" xfId="6" applyFont="1" applyFill="1" applyBorder="1" applyAlignment="1" applyProtection="1">
      <alignment vertical="center" wrapText="1"/>
      <protection hidden="1"/>
    </xf>
    <xf numFmtId="9" fontId="13" fillId="0" borderId="20" xfId="6" applyFont="1" applyFill="1" applyBorder="1" applyAlignment="1" applyProtection="1">
      <alignment vertical="center" wrapText="1"/>
      <protection hidden="1"/>
    </xf>
    <xf numFmtId="9" fontId="13" fillId="9" borderId="19" xfId="6" applyFont="1" applyFill="1" applyBorder="1" applyAlignment="1" applyProtection="1">
      <alignment vertical="center" wrapText="1"/>
      <protection hidden="1"/>
    </xf>
    <xf numFmtId="0" fontId="3" fillId="0" borderId="0" xfId="0" applyFont="1" applyFill="1" applyBorder="1" applyAlignment="1" applyProtection="1">
      <alignment vertical="top" wrapText="1"/>
      <protection hidden="1"/>
    </xf>
    <xf numFmtId="9" fontId="18" fillId="6" borderId="20" xfId="0" applyNumberFormat="1" applyFont="1" applyFill="1" applyBorder="1" applyAlignment="1" applyProtection="1">
      <alignment vertical="center" wrapText="1"/>
      <protection hidden="1"/>
    </xf>
    <xf numFmtId="9" fontId="18" fillId="9" borderId="19" xfId="0" applyNumberFormat="1" applyFont="1" applyFill="1" applyBorder="1" applyAlignment="1" applyProtection="1">
      <alignment vertical="center" wrapText="1"/>
      <protection hidden="1"/>
    </xf>
    <xf numFmtId="9" fontId="18" fillId="6" borderId="19" xfId="0" applyNumberFormat="1" applyFont="1" applyFill="1" applyBorder="1" applyAlignment="1" applyProtection="1">
      <alignment vertical="center" wrapText="1"/>
      <protection hidden="1"/>
    </xf>
    <xf numFmtId="9" fontId="18" fillId="6" borderId="14" xfId="0" applyNumberFormat="1" applyFont="1" applyFill="1" applyBorder="1" applyAlignment="1" applyProtection="1">
      <alignment vertical="center" wrapText="1"/>
      <protection hidden="1"/>
    </xf>
    <xf numFmtId="9" fontId="3" fillId="6" borderId="20" xfId="0" applyNumberFormat="1" applyFont="1" applyFill="1" applyBorder="1" applyAlignment="1" applyProtection="1">
      <alignment vertical="center" wrapText="1"/>
      <protection hidden="1"/>
    </xf>
    <xf numFmtId="9" fontId="3" fillId="9" borderId="19" xfId="0" applyNumberFormat="1" applyFont="1" applyFill="1" applyBorder="1" applyAlignment="1" applyProtection="1">
      <alignment vertical="center" wrapText="1"/>
      <protection hidden="1"/>
    </xf>
    <xf numFmtId="0" fontId="13" fillId="9" borderId="19" xfId="0" applyFont="1" applyFill="1" applyBorder="1" applyAlignment="1" applyProtection="1">
      <alignment vertical="center" wrapText="1"/>
      <protection hidden="1"/>
    </xf>
    <xf numFmtId="0" fontId="13" fillId="9" borderId="14" xfId="0" applyFont="1" applyFill="1" applyBorder="1" applyAlignment="1" applyProtection="1">
      <alignment vertical="center" wrapText="1"/>
      <protection hidden="1"/>
    </xf>
    <xf numFmtId="0" fontId="15" fillId="9" borderId="14" xfId="0" applyFont="1" applyFill="1" applyBorder="1" applyAlignment="1" applyProtection="1">
      <alignment horizontal="center" wrapText="1"/>
      <protection hidden="1"/>
    </xf>
    <xf numFmtId="0" fontId="13" fillId="6" borderId="13" xfId="0" applyFont="1" applyFill="1" applyBorder="1" applyAlignment="1" applyProtection="1">
      <alignment wrapText="1"/>
      <protection hidden="1"/>
    </xf>
    <xf numFmtId="0" fontId="15" fillId="9" borderId="13" xfId="0" applyFont="1" applyFill="1" applyBorder="1" applyAlignment="1" applyProtection="1">
      <alignment wrapText="1"/>
      <protection hidden="1"/>
    </xf>
    <xf numFmtId="0" fontId="15" fillId="9" borderId="14" xfId="0" applyFont="1" applyFill="1" applyBorder="1" applyAlignment="1" applyProtection="1">
      <alignment wrapText="1"/>
      <protection hidden="1"/>
    </xf>
    <xf numFmtId="0" fontId="15" fillId="9" borderId="12" xfId="0" applyFont="1" applyFill="1" applyBorder="1" applyAlignment="1" applyProtection="1">
      <alignment wrapText="1"/>
      <protection hidden="1"/>
    </xf>
    <xf numFmtId="170" fontId="13" fillId="6" borderId="23" xfId="0" applyNumberFormat="1" applyFont="1" applyFill="1" applyBorder="1" applyProtection="1">
      <protection locked="0"/>
    </xf>
    <xf numFmtId="0" fontId="7" fillId="12" borderId="4" xfId="0" applyFont="1" applyFill="1" applyBorder="1" applyAlignment="1">
      <alignment horizontal="left" vertical="center" wrapText="1"/>
    </xf>
    <xf numFmtId="0" fontId="7" fillId="12" borderId="0" xfId="0" applyFont="1" applyFill="1" applyBorder="1" applyAlignment="1">
      <alignment horizontal="left" vertical="center" wrapText="1"/>
    </xf>
    <xf numFmtId="0" fontId="7" fillId="12" borderId="5" xfId="0" applyFont="1" applyFill="1" applyBorder="1" applyAlignment="1">
      <alignment horizontal="left" vertical="center" wrapText="1"/>
    </xf>
    <xf numFmtId="0" fontId="0" fillId="0" borderId="0" xfId="0"/>
    <xf numFmtId="0" fontId="7" fillId="12" borderId="4" xfId="0" applyFont="1" applyFill="1" applyBorder="1" applyAlignment="1">
      <alignment horizontal="left" vertical="center"/>
    </xf>
    <xf numFmtId="0" fontId="7" fillId="12" borderId="0" xfId="0" applyFont="1" applyFill="1" applyBorder="1" applyAlignment="1">
      <alignment horizontal="left" vertical="center"/>
    </xf>
    <xf numFmtId="0" fontId="30" fillId="3" borderId="21" xfId="0" applyFont="1" applyFill="1" applyBorder="1" applyAlignment="1">
      <alignment horizontal="center"/>
    </xf>
    <xf numFmtId="0" fontId="30" fillId="3" borderId="9" xfId="0" applyFont="1" applyFill="1" applyBorder="1" applyAlignment="1">
      <alignment horizontal="center"/>
    </xf>
    <xf numFmtId="0" fontId="30" fillId="3" borderId="22" xfId="0" applyFont="1" applyFill="1" applyBorder="1" applyAlignment="1">
      <alignment horizontal="center"/>
    </xf>
    <xf numFmtId="0" fontId="31" fillId="2" borderId="1" xfId="0" applyFont="1" applyFill="1" applyBorder="1" applyAlignment="1">
      <alignment horizontal="left" vertical="center" wrapText="1"/>
    </xf>
    <xf numFmtId="0" fontId="31" fillId="2" borderId="2" xfId="0" applyFont="1" applyFill="1" applyBorder="1" applyAlignment="1">
      <alignment horizontal="left" vertical="center" wrapText="1"/>
    </xf>
    <xf numFmtId="0" fontId="31" fillId="2" borderId="3" xfId="0" applyFont="1" applyFill="1" applyBorder="1" applyAlignment="1">
      <alignment horizontal="left" vertical="center" wrapText="1"/>
    </xf>
    <xf numFmtId="0" fontId="31" fillId="2" borderId="4" xfId="0" applyFont="1" applyFill="1" applyBorder="1" applyAlignment="1">
      <alignment horizontal="left" vertical="center" wrapText="1"/>
    </xf>
    <xf numFmtId="0" fontId="31" fillId="2" borderId="0" xfId="0" applyFont="1" applyFill="1" applyBorder="1" applyAlignment="1">
      <alignment horizontal="left" vertical="center" wrapText="1"/>
    </xf>
    <xf numFmtId="0" fontId="31" fillId="2" borderId="5" xfId="0" applyFont="1" applyFill="1" applyBorder="1" applyAlignment="1">
      <alignment horizontal="left" vertical="center" wrapText="1"/>
    </xf>
    <xf numFmtId="0" fontId="30" fillId="3" borderId="17" xfId="0" applyFont="1" applyFill="1" applyBorder="1" applyAlignment="1">
      <alignment horizontal="center" vertical="top"/>
    </xf>
    <xf numFmtId="0" fontId="30" fillId="3" borderId="10" xfId="0" applyFont="1" applyFill="1" applyBorder="1" applyAlignment="1">
      <alignment horizontal="center" vertical="top"/>
    </xf>
    <xf numFmtId="0" fontId="30" fillId="3" borderId="18" xfId="0" applyFont="1" applyFill="1" applyBorder="1" applyAlignment="1">
      <alignment horizontal="center" vertical="top"/>
    </xf>
    <xf numFmtId="0" fontId="15" fillId="12" borderId="1" xfId="0" applyFont="1" applyFill="1" applyBorder="1" applyAlignment="1">
      <alignment horizontal="left" vertical="top" wrapText="1"/>
    </xf>
    <xf numFmtId="0" fontId="15" fillId="12" borderId="2" xfId="0" applyFont="1" applyFill="1" applyBorder="1" applyAlignment="1">
      <alignment horizontal="left" vertical="top" wrapText="1"/>
    </xf>
    <xf numFmtId="0" fontId="15" fillId="12" borderId="3" xfId="0" applyFont="1" applyFill="1" applyBorder="1" applyAlignment="1">
      <alignment horizontal="left" vertical="top" wrapText="1"/>
    </xf>
    <xf numFmtId="0" fontId="7" fillId="12" borderId="4" xfId="0" applyFont="1" applyFill="1" applyBorder="1" applyAlignment="1">
      <alignment vertical="center" wrapText="1"/>
    </xf>
    <xf numFmtId="0" fontId="7" fillId="12" borderId="0" xfId="0" applyFont="1" applyFill="1" applyBorder="1" applyAlignment="1">
      <alignment vertical="center" wrapText="1"/>
    </xf>
    <xf numFmtId="0" fontId="7" fillId="12" borderId="5" xfId="0" applyFont="1" applyFill="1" applyBorder="1" applyAlignment="1">
      <alignment vertical="center" wrapText="1"/>
    </xf>
    <xf numFmtId="0" fontId="7" fillId="12" borderId="5" xfId="0" applyFont="1" applyFill="1" applyBorder="1" applyAlignment="1">
      <alignment horizontal="left" vertical="center"/>
    </xf>
    <xf numFmtId="0" fontId="31" fillId="12" borderId="1" xfId="0" applyFont="1" applyFill="1" applyBorder="1" applyAlignment="1">
      <alignment horizontal="left" vertical="center" wrapText="1"/>
    </xf>
    <xf numFmtId="0" fontId="31" fillId="12" borderId="2" xfId="0" applyFont="1" applyFill="1" applyBorder="1" applyAlignment="1">
      <alignment horizontal="left" vertical="center" wrapText="1"/>
    </xf>
    <xf numFmtId="0" fontId="31" fillId="12" borderId="3" xfId="0" applyFont="1" applyFill="1" applyBorder="1" applyAlignment="1">
      <alignment horizontal="left" vertical="center" wrapText="1"/>
    </xf>
    <xf numFmtId="0" fontId="31" fillId="12" borderId="4" xfId="0" applyFont="1" applyFill="1" applyBorder="1" applyAlignment="1">
      <alignment horizontal="left" vertical="center" wrapText="1"/>
    </xf>
    <xf numFmtId="0" fontId="31" fillId="12" borderId="0" xfId="0" applyFont="1" applyFill="1" applyBorder="1" applyAlignment="1">
      <alignment horizontal="left" vertical="center" wrapText="1"/>
    </xf>
    <xf numFmtId="0" fontId="31" fillId="12" borderId="5" xfId="0" applyFont="1" applyFill="1" applyBorder="1" applyAlignment="1">
      <alignment horizontal="left" vertical="center" wrapText="1"/>
    </xf>
    <xf numFmtId="0" fontId="13" fillId="0" borderId="0" xfId="0" applyFont="1" applyAlignment="1" applyProtection="1">
      <alignment horizontal="left" vertical="top" wrapText="1"/>
    </xf>
    <xf numFmtId="0" fontId="13"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pplyProtection="1">
      <alignment horizontal="left" wrapText="1"/>
      <protection hidden="1"/>
    </xf>
    <xf numFmtId="0" fontId="3" fillId="0" borderId="0" xfId="0" applyFont="1" applyFill="1" applyAlignment="1" applyProtection="1">
      <alignment horizontal="left" wrapText="1"/>
      <protection hidden="1"/>
    </xf>
    <xf numFmtId="0" fontId="13" fillId="0" borderId="0" xfId="0" applyFont="1" applyAlignment="1" applyProtection="1">
      <alignment horizontal="left" wrapText="1"/>
      <protection hidden="1"/>
    </xf>
    <xf numFmtId="0" fontId="11" fillId="5" borderId="12" xfId="0" applyFont="1" applyFill="1" applyBorder="1" applyAlignment="1" applyProtection="1">
      <alignment horizontal="center"/>
      <protection hidden="1"/>
    </xf>
    <xf numFmtId="0" fontId="29" fillId="0" borderId="10" xfId="0" applyFont="1" applyFill="1" applyBorder="1" applyAlignment="1" applyProtection="1">
      <alignment horizontal="center"/>
      <protection hidden="1"/>
    </xf>
    <xf numFmtId="0" fontId="3" fillId="0" borderId="4" xfId="0" applyFont="1" applyBorder="1" applyAlignment="1" applyProtection="1">
      <alignment wrapText="1"/>
      <protection hidden="1"/>
    </xf>
    <xf numFmtId="0" fontId="3" fillId="0" borderId="0" xfId="0" applyFont="1" applyBorder="1" applyAlignment="1" applyProtection="1">
      <alignment wrapText="1"/>
      <protection hidden="1"/>
    </xf>
    <xf numFmtId="0" fontId="3" fillId="0" borderId="5" xfId="0" applyFont="1" applyBorder="1" applyAlignment="1" applyProtection="1">
      <alignment wrapText="1"/>
      <protection hidden="1"/>
    </xf>
    <xf numFmtId="0" fontId="11" fillId="5" borderId="21" xfId="0" applyFont="1" applyFill="1" applyBorder="1" applyAlignment="1" applyProtection="1">
      <alignment horizontal="center" wrapText="1"/>
      <protection hidden="1"/>
    </xf>
    <xf numFmtId="0" fontId="11" fillId="5" borderId="9" xfId="0" applyFont="1" applyFill="1" applyBorder="1" applyAlignment="1" applyProtection="1">
      <alignment horizontal="center" wrapText="1"/>
      <protection hidden="1"/>
    </xf>
    <xf numFmtId="0" fontId="11" fillId="5" borderId="22" xfId="0" applyFont="1" applyFill="1" applyBorder="1" applyAlignment="1" applyProtection="1">
      <alignment horizontal="center" wrapText="1"/>
      <protection hidden="1"/>
    </xf>
    <xf numFmtId="0" fontId="29" fillId="0" borderId="0" xfId="0" applyFont="1" applyFill="1" applyBorder="1" applyAlignment="1" applyProtection="1">
      <alignment horizontal="center"/>
      <protection hidden="1"/>
    </xf>
    <xf numFmtId="0" fontId="3" fillId="0" borderId="0" xfId="0" applyFont="1" applyAlignment="1">
      <alignment horizontal="left" wrapText="1"/>
    </xf>
    <xf numFmtId="169" fontId="18" fillId="11" borderId="11" xfId="3" applyNumberFormat="1" applyFont="1" applyFill="1" applyBorder="1" applyAlignment="1">
      <alignment horizontal="center"/>
    </xf>
    <xf numFmtId="169" fontId="18" fillId="11" borderId="16" xfId="3" applyNumberFormat="1" applyFont="1" applyFill="1" applyBorder="1" applyAlignment="1">
      <alignment horizontal="center"/>
    </xf>
    <xf numFmtId="0" fontId="18" fillId="5" borderId="15" xfId="0" applyFont="1" applyFill="1" applyBorder="1" applyAlignment="1">
      <alignment horizontal="left"/>
    </xf>
    <xf numFmtId="0" fontId="0" fillId="0" borderId="11" xfId="0" applyBorder="1" applyAlignment="1">
      <alignment horizontal="left"/>
    </xf>
    <xf numFmtId="0" fontId="0" fillId="0" borderId="16" xfId="0" applyBorder="1" applyAlignment="1">
      <alignment horizontal="left"/>
    </xf>
    <xf numFmtId="173" fontId="13" fillId="0" borderId="0" xfId="0" applyNumberFormat="1" applyFont="1" applyAlignment="1" applyProtection="1">
      <alignment horizontal="left" vertical="center" wrapText="1"/>
      <protection hidden="1"/>
    </xf>
    <xf numFmtId="0" fontId="3" fillId="0" borderId="15" xfId="0" applyFont="1" applyBorder="1" applyAlignment="1" applyProtection="1">
      <alignment wrapText="1"/>
      <protection locked="0"/>
    </xf>
    <xf numFmtId="0" fontId="3" fillId="0" borderId="11" xfId="0" applyFont="1" applyBorder="1" applyAlignment="1" applyProtection="1">
      <alignment wrapText="1"/>
      <protection locked="0"/>
    </xf>
    <xf numFmtId="0" fontId="3" fillId="0" borderId="16" xfId="0" applyFont="1" applyBorder="1" applyAlignment="1" applyProtection="1">
      <alignment wrapText="1"/>
      <protection locked="0"/>
    </xf>
    <xf numFmtId="0" fontId="18" fillId="7" borderId="15" xfId="0" applyFont="1" applyFill="1" applyBorder="1"/>
    <xf numFmtId="0" fontId="18" fillId="7" borderId="11" xfId="0" applyFont="1" applyFill="1" applyBorder="1"/>
    <xf numFmtId="0" fontId="18" fillId="7" borderId="16" xfId="0" applyFont="1" applyFill="1" applyBorder="1"/>
    <xf numFmtId="0" fontId="18" fillId="5" borderId="11" xfId="0" applyFont="1" applyFill="1" applyBorder="1" applyAlignment="1">
      <alignment horizontal="left"/>
    </xf>
    <xf numFmtId="0" fontId="18" fillId="5" borderId="16" xfId="0" applyFont="1" applyFill="1" applyBorder="1" applyAlignment="1">
      <alignment horizontal="left"/>
    </xf>
    <xf numFmtId="168" fontId="13" fillId="0" borderId="15" xfId="0" applyNumberFormat="1" applyFont="1" applyBorder="1" applyProtection="1">
      <protection locked="0"/>
    </xf>
    <xf numFmtId="168" fontId="13" fillId="0" borderId="11" xfId="0" applyNumberFormat="1" applyFont="1" applyBorder="1" applyProtection="1">
      <protection locked="0"/>
    </xf>
    <xf numFmtId="168" fontId="13" fillId="0" borderId="16" xfId="0" applyNumberFormat="1" applyFont="1" applyBorder="1" applyProtection="1">
      <protection locked="0"/>
    </xf>
    <xf numFmtId="0" fontId="15" fillId="11" borderId="15" xfId="0" applyFont="1" applyFill="1" applyBorder="1"/>
    <xf numFmtId="0" fontId="15" fillId="11" borderId="11" xfId="0" applyFont="1" applyFill="1" applyBorder="1"/>
    <xf numFmtId="0" fontId="15" fillId="11" borderId="16" xfId="0" applyFont="1" applyFill="1" applyBorder="1"/>
    <xf numFmtId="0" fontId="3" fillId="0" borderId="15" xfId="0" applyFont="1" applyBorder="1" applyProtection="1">
      <protection locked="0"/>
    </xf>
    <xf numFmtId="0" fontId="3" fillId="0" borderId="11" xfId="0" applyFont="1" applyBorder="1" applyProtection="1">
      <protection locked="0"/>
    </xf>
    <xf numFmtId="0" fontId="3" fillId="0" borderId="16" xfId="0" applyFont="1" applyBorder="1" applyProtection="1">
      <protection locked="0"/>
    </xf>
    <xf numFmtId="168" fontId="13" fillId="0" borderId="17" xfId="0" applyNumberFormat="1" applyFont="1" applyBorder="1" applyProtection="1">
      <protection locked="0"/>
    </xf>
    <xf numFmtId="168" fontId="13" fillId="0" borderId="10" xfId="0" applyNumberFormat="1" applyFont="1" applyBorder="1" applyProtection="1">
      <protection locked="0"/>
    </xf>
    <xf numFmtId="168" fontId="13" fillId="0" borderId="18" xfId="0" applyNumberFormat="1" applyFont="1" applyBorder="1" applyProtection="1">
      <protection locked="0"/>
    </xf>
    <xf numFmtId="0" fontId="18" fillId="7" borderId="21" xfId="0" applyFont="1" applyFill="1" applyBorder="1"/>
    <xf numFmtId="0" fontId="18" fillId="7" borderId="9" xfId="0" applyFont="1" applyFill="1" applyBorder="1"/>
    <xf numFmtId="0" fontId="18" fillId="7" borderId="22" xfId="0" applyFont="1" applyFill="1" applyBorder="1"/>
    <xf numFmtId="0" fontId="18" fillId="7" borderId="15" xfId="0" applyFont="1" applyFill="1" applyBorder="1" applyAlignment="1">
      <alignment wrapText="1"/>
    </xf>
    <xf numFmtId="0" fontId="18" fillId="7" borderId="11" xfId="0" applyFont="1" applyFill="1" applyBorder="1" applyAlignment="1">
      <alignment wrapText="1"/>
    </xf>
    <xf numFmtId="0" fontId="18" fillId="7" borderId="16" xfId="0" applyFont="1" applyFill="1" applyBorder="1" applyAlignment="1">
      <alignment wrapText="1"/>
    </xf>
    <xf numFmtId="0" fontId="11" fillId="10" borderId="15" xfId="0" applyFont="1" applyFill="1" applyBorder="1"/>
    <xf numFmtId="0" fontId="11" fillId="10" borderId="11" xfId="0" applyFont="1" applyFill="1" applyBorder="1"/>
    <xf numFmtId="0" fontId="11" fillId="10" borderId="16" xfId="0" applyFont="1" applyFill="1" applyBorder="1"/>
    <xf numFmtId="173" fontId="15" fillId="0" borderId="15" xfId="0" applyNumberFormat="1" applyFont="1" applyFill="1" applyBorder="1" applyAlignment="1">
      <alignment horizontal="center" vertical="center" wrapText="1"/>
    </xf>
    <xf numFmtId="173" fontId="15" fillId="0" borderId="11" xfId="0" applyNumberFormat="1" applyFont="1" applyFill="1" applyBorder="1" applyAlignment="1">
      <alignment horizontal="center" vertical="center" wrapText="1"/>
    </xf>
    <xf numFmtId="173" fontId="15" fillId="0" borderId="16" xfId="0" applyNumberFormat="1" applyFont="1" applyFill="1" applyBorder="1" applyAlignment="1">
      <alignment horizontal="center" vertical="center" wrapText="1"/>
    </xf>
    <xf numFmtId="168" fontId="15" fillId="0" borderId="12" xfId="0" applyNumberFormat="1" applyFont="1" applyBorder="1" applyAlignment="1" applyProtection="1">
      <alignment horizontal="center" vertical="center" wrapText="1"/>
      <protection hidden="1"/>
    </xf>
    <xf numFmtId="168" fontId="15" fillId="0" borderId="13" xfId="0" applyNumberFormat="1" applyFont="1" applyBorder="1" applyAlignment="1" applyProtection="1">
      <alignment horizontal="center" vertical="center" wrapText="1"/>
      <protection hidden="1"/>
    </xf>
    <xf numFmtId="3" fontId="34" fillId="11" borderId="23" xfId="0" applyNumberFormat="1" applyFont="1" applyFill="1" applyBorder="1" applyAlignment="1">
      <alignment horizontal="center" vertical="center"/>
    </xf>
    <xf numFmtId="0" fontId="3" fillId="11" borderId="15" xfId="0" applyFont="1" applyFill="1" applyBorder="1" applyAlignment="1">
      <alignment wrapText="1"/>
    </xf>
    <xf numFmtId="0" fontId="3" fillId="11" borderId="11" xfId="0" applyFont="1" applyFill="1" applyBorder="1" applyAlignment="1">
      <alignment wrapText="1"/>
    </xf>
    <xf numFmtId="0" fontId="3" fillId="11" borderId="16" xfId="0" applyFont="1" applyFill="1" applyBorder="1" applyAlignment="1">
      <alignment wrapText="1"/>
    </xf>
    <xf numFmtId="0" fontId="3" fillId="0" borderId="15" xfId="0" applyFont="1" applyBorder="1" applyAlignment="1">
      <alignment wrapText="1"/>
    </xf>
    <xf numFmtId="0" fontId="3" fillId="0" borderId="11" xfId="0" applyFont="1" applyBorder="1" applyAlignment="1">
      <alignment wrapText="1"/>
    </xf>
    <xf numFmtId="0" fontId="3" fillId="0" borderId="16" xfId="0" applyFont="1" applyBorder="1" applyAlignment="1">
      <alignment wrapText="1"/>
    </xf>
    <xf numFmtId="0" fontId="13" fillId="11" borderId="15" xfId="0" applyFont="1" applyFill="1" applyBorder="1" applyAlignment="1">
      <alignment wrapText="1"/>
    </xf>
    <xf numFmtId="0" fontId="13" fillId="11" borderId="11" xfId="0" applyFont="1" applyFill="1" applyBorder="1" applyAlignment="1">
      <alignment wrapText="1"/>
    </xf>
    <xf numFmtId="0" fontId="13" fillId="11" borderId="16" xfId="0" applyFont="1" applyFill="1" applyBorder="1" applyAlignment="1">
      <alignment wrapText="1"/>
    </xf>
    <xf numFmtId="173" fontId="15" fillId="9" borderId="15" xfId="0" applyNumberFormat="1" applyFont="1" applyFill="1" applyBorder="1" applyAlignment="1">
      <alignment wrapText="1"/>
    </xf>
    <xf numFmtId="173" fontId="15" fillId="9" borderId="11" xfId="0" applyNumberFormat="1" applyFont="1" applyFill="1" applyBorder="1" applyAlignment="1">
      <alignment wrapText="1"/>
    </xf>
    <xf numFmtId="173" fontId="15" fillId="9" borderId="16" xfId="0" applyNumberFormat="1" applyFont="1" applyFill="1" applyBorder="1" applyAlignment="1">
      <alignment wrapText="1"/>
    </xf>
    <xf numFmtId="168" fontId="11" fillId="5" borderId="23" xfId="0" applyNumberFormat="1" applyFont="1" applyFill="1" applyBorder="1" applyAlignment="1">
      <alignment horizontal="left" wrapText="1"/>
    </xf>
    <xf numFmtId="168" fontId="15" fillId="5" borderId="23" xfId="0" applyNumberFormat="1" applyFont="1" applyFill="1" applyBorder="1" applyAlignment="1">
      <alignment horizontal="left" wrapText="1"/>
    </xf>
    <xf numFmtId="168" fontId="15" fillId="5" borderId="23" xfId="0" applyNumberFormat="1" applyFont="1" applyFill="1" applyBorder="1" applyAlignment="1" applyProtection="1">
      <alignment horizontal="left" wrapText="1"/>
      <protection hidden="1"/>
    </xf>
    <xf numFmtId="168" fontId="13" fillId="0" borderId="15" xfId="0" applyNumberFormat="1" applyFont="1" applyBorder="1" applyAlignment="1" applyProtection="1">
      <alignment vertical="top"/>
      <protection hidden="1"/>
    </xf>
    <xf numFmtId="168" fontId="13" fillId="0" borderId="11" xfId="0" applyNumberFormat="1" applyFont="1" applyBorder="1" applyAlignment="1" applyProtection="1">
      <alignment vertical="top"/>
      <protection hidden="1"/>
    </xf>
    <xf numFmtId="168" fontId="13" fillId="0" borderId="16" xfId="0" applyNumberFormat="1" applyFont="1" applyBorder="1" applyAlignment="1" applyProtection="1">
      <alignment vertical="top"/>
      <protection hidden="1"/>
    </xf>
    <xf numFmtId="168" fontId="13" fillId="0" borderId="15" xfId="0" applyNumberFormat="1" applyFont="1" applyBorder="1" applyAlignment="1" applyProtection="1">
      <alignment vertical="top" wrapText="1"/>
      <protection hidden="1"/>
    </xf>
    <xf numFmtId="168" fontId="13" fillId="0" borderId="11" xfId="0" applyNumberFormat="1" applyFont="1" applyBorder="1" applyAlignment="1" applyProtection="1">
      <alignment vertical="top" wrapText="1"/>
      <protection hidden="1"/>
    </xf>
    <xf numFmtId="168" fontId="13" fillId="0" borderId="16" xfId="0" applyNumberFormat="1" applyFont="1" applyBorder="1" applyAlignment="1" applyProtection="1">
      <alignment vertical="top" wrapText="1"/>
      <protection hidden="1"/>
    </xf>
    <xf numFmtId="173" fontId="8" fillId="5" borderId="23" xfId="0" applyNumberFormat="1" applyFont="1" applyFill="1" applyBorder="1" applyAlignment="1">
      <alignment horizontal="center" vertical="center" wrapText="1"/>
    </xf>
    <xf numFmtId="173" fontId="11" fillId="5" borderId="23" xfId="0" applyNumberFormat="1" applyFont="1" applyFill="1" applyBorder="1" applyAlignment="1">
      <alignment horizontal="center" vertical="center" wrapText="1"/>
    </xf>
    <xf numFmtId="168" fontId="15" fillId="5" borderId="15" xfId="0" applyNumberFormat="1" applyFont="1" applyFill="1" applyBorder="1" applyAlignment="1">
      <alignment horizontal="left"/>
    </xf>
    <xf numFmtId="168" fontId="15" fillId="5" borderId="11" xfId="0" applyNumberFormat="1" applyFont="1" applyFill="1" applyBorder="1" applyAlignment="1">
      <alignment horizontal="left"/>
    </xf>
    <xf numFmtId="168" fontId="15" fillId="5" borderId="16" xfId="0" applyNumberFormat="1" applyFont="1" applyFill="1" applyBorder="1" applyAlignment="1">
      <alignment horizontal="left"/>
    </xf>
    <xf numFmtId="3" fontId="34" fillId="11" borderId="15" xfId="0" applyNumberFormat="1" applyFont="1" applyFill="1" applyBorder="1" applyAlignment="1">
      <alignment horizontal="center" vertical="center"/>
    </xf>
    <xf numFmtId="3" fontId="34" fillId="11" borderId="11" xfId="0" applyNumberFormat="1" applyFont="1" applyFill="1" applyBorder="1" applyAlignment="1">
      <alignment horizontal="center" vertical="center"/>
    </xf>
    <xf numFmtId="3" fontId="34" fillId="11" borderId="16" xfId="0" applyNumberFormat="1" applyFont="1" applyFill="1" applyBorder="1" applyAlignment="1">
      <alignment horizontal="center" vertical="center"/>
    </xf>
    <xf numFmtId="168" fontId="11" fillId="5" borderId="15" xfId="0" applyNumberFormat="1" applyFont="1" applyFill="1" applyBorder="1" applyAlignment="1">
      <alignment horizontal="center" vertical="center" wrapText="1"/>
    </xf>
    <xf numFmtId="168" fontId="11" fillId="5" borderId="11" xfId="0" applyNumberFormat="1" applyFont="1" applyFill="1" applyBorder="1" applyAlignment="1">
      <alignment horizontal="center" vertical="center" wrapText="1"/>
    </xf>
    <xf numFmtId="168" fontId="11" fillId="5" borderId="16" xfId="0" applyNumberFormat="1" applyFont="1" applyFill="1" applyBorder="1" applyAlignment="1">
      <alignment horizontal="center" vertical="center" wrapText="1"/>
    </xf>
    <xf numFmtId="0" fontId="13" fillId="0" borderId="15" xfId="0" applyFont="1" applyBorder="1" applyAlignment="1">
      <alignment horizontal="left" wrapText="1"/>
    </xf>
    <xf numFmtId="0" fontId="13" fillId="0" borderId="11" xfId="0" applyFont="1" applyBorder="1" applyAlignment="1">
      <alignment horizontal="left" wrapText="1"/>
    </xf>
    <xf numFmtId="0" fontId="13" fillId="0" borderId="16" xfId="0" applyFont="1" applyBorder="1" applyAlignment="1">
      <alignment horizontal="left" wrapText="1"/>
    </xf>
    <xf numFmtId="168" fontId="13" fillId="0" borderId="15" xfId="0" applyNumberFormat="1" applyFont="1" applyFill="1" applyBorder="1" applyAlignment="1" applyProtection="1">
      <alignment vertical="center" wrapText="1"/>
      <protection hidden="1"/>
    </xf>
    <xf numFmtId="168" fontId="13" fillId="0" borderId="11" xfId="0" applyNumberFormat="1" applyFont="1" applyFill="1" applyBorder="1" applyAlignment="1" applyProtection="1">
      <alignment vertical="center" wrapText="1"/>
      <protection hidden="1"/>
    </xf>
    <xf numFmtId="168" fontId="13" fillId="0" borderId="16" xfId="0" applyNumberFormat="1" applyFont="1" applyFill="1" applyBorder="1" applyAlignment="1" applyProtection="1">
      <alignment vertical="center" wrapText="1"/>
      <protection hidden="1"/>
    </xf>
    <xf numFmtId="0" fontId="13" fillId="0" borderId="0" xfId="0" applyFont="1" applyFill="1" applyAlignment="1">
      <alignment wrapText="1"/>
    </xf>
    <xf numFmtId="0" fontId="11" fillId="5" borderId="17" xfId="0" applyFont="1" applyFill="1" applyBorder="1" applyAlignment="1">
      <alignment horizontal="center"/>
    </xf>
    <xf numFmtId="0" fontId="11" fillId="5" borderId="10" xfId="0" applyFont="1" applyFill="1" applyBorder="1" applyAlignment="1">
      <alignment horizontal="center"/>
    </xf>
    <xf numFmtId="0" fontId="13" fillId="0" borderId="0" xfId="0" applyFont="1" applyFill="1" applyAlignment="1">
      <alignment horizontal="left" vertical="top" wrapText="1"/>
    </xf>
    <xf numFmtId="0" fontId="13" fillId="0" borderId="0" xfId="0" applyFont="1" applyAlignment="1">
      <alignment horizontal="left" wrapText="1"/>
    </xf>
    <xf numFmtId="3" fontId="17" fillId="11" borderId="23" xfId="0" applyNumberFormat="1" applyFont="1" applyFill="1" applyBorder="1" applyAlignment="1">
      <alignment horizontal="center" wrapText="1"/>
    </xf>
    <xf numFmtId="168" fontId="11" fillId="5" borderId="14" xfId="0" applyNumberFormat="1" applyFont="1" applyFill="1" applyBorder="1" applyAlignment="1">
      <alignment horizontal="center" vertical="center" wrapText="1"/>
    </xf>
    <xf numFmtId="168" fontId="11" fillId="5" borderId="13" xfId="0" applyNumberFormat="1" applyFont="1" applyFill="1" applyBorder="1" applyAlignment="1">
      <alignment horizontal="center" vertical="center" wrapText="1"/>
    </xf>
    <xf numFmtId="169" fontId="18" fillId="11" borderId="11" xfId="3" applyNumberFormat="1" applyFont="1" applyFill="1" applyBorder="1" applyAlignment="1">
      <alignment horizontal="center" wrapText="1"/>
    </xf>
    <xf numFmtId="169" fontId="18" fillId="11" borderId="16" xfId="3" applyNumberFormat="1" applyFont="1" applyFill="1" applyBorder="1" applyAlignment="1">
      <alignment horizontal="center" wrapText="1"/>
    </xf>
    <xf numFmtId="0" fontId="18" fillId="5" borderId="15" xfId="0" applyFont="1" applyFill="1" applyBorder="1" applyAlignment="1">
      <alignment wrapText="1"/>
    </xf>
    <xf numFmtId="0" fontId="18" fillId="5" borderId="11" xfId="0" applyFont="1" applyFill="1" applyBorder="1" applyAlignment="1">
      <alignment wrapText="1"/>
    </xf>
    <xf numFmtId="0" fontId="18" fillId="5" borderId="21" xfId="0" applyFont="1" applyFill="1" applyBorder="1" applyAlignment="1">
      <alignment wrapText="1"/>
    </xf>
    <xf numFmtId="0" fontId="18" fillId="5" borderId="9" xfId="0" applyFont="1" applyFill="1" applyBorder="1" applyAlignment="1">
      <alignment wrapText="1"/>
    </xf>
    <xf numFmtId="0" fontId="16" fillId="5" borderId="15" xfId="0" applyFont="1" applyFill="1" applyBorder="1" applyAlignment="1" applyProtection="1">
      <alignment horizontal="center" vertical="center" wrapText="1"/>
      <protection hidden="1"/>
    </xf>
    <xf numFmtId="0" fontId="16" fillId="5" borderId="11" xfId="0" applyFont="1" applyFill="1" applyBorder="1" applyAlignment="1" applyProtection="1">
      <alignment horizontal="center" vertical="center" wrapText="1"/>
      <protection hidden="1"/>
    </xf>
    <xf numFmtId="0" fontId="16" fillId="5" borderId="16"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left" wrapText="1"/>
      <protection hidden="1"/>
    </xf>
    <xf numFmtId="0" fontId="13" fillId="0" borderId="14" xfId="0" applyFont="1" applyFill="1" applyBorder="1" applyAlignment="1" applyProtection="1">
      <alignment horizontal="left" wrapText="1"/>
      <protection hidden="1"/>
    </xf>
    <xf numFmtId="0" fontId="3" fillId="0" borderId="13" xfId="1" applyFont="1" applyBorder="1" applyAlignment="1" applyProtection="1">
      <alignment horizontal="left" vertical="center" wrapText="1"/>
      <protection hidden="1"/>
    </xf>
    <xf numFmtId="168" fontId="36" fillId="0" borderId="18" xfId="0" applyNumberFormat="1" applyFont="1" applyFill="1" applyBorder="1" applyAlignment="1">
      <alignment horizontal="center" vertical="center" wrapText="1"/>
    </xf>
    <xf numFmtId="168" fontId="36" fillId="0" borderId="20" xfId="0" applyNumberFormat="1" applyFont="1" applyFill="1" applyBorder="1" applyAlignment="1">
      <alignment horizontal="center" vertical="center" wrapText="1"/>
    </xf>
    <xf numFmtId="0" fontId="39" fillId="0" borderId="0" xfId="18" applyFont="1" applyAlignment="1" applyProtection="1">
      <alignment horizontal="left"/>
      <protection hidden="1"/>
    </xf>
    <xf numFmtId="0" fontId="13" fillId="0" borderId="21" xfId="0" applyFont="1" applyBorder="1" applyAlignment="1">
      <alignment horizontal="left"/>
    </xf>
    <xf numFmtId="0" fontId="13" fillId="0" borderId="9" xfId="0" applyFont="1" applyBorder="1" applyAlignment="1">
      <alignment horizontal="left"/>
    </xf>
    <xf numFmtId="0" fontId="13" fillId="0" borderId="22" xfId="0" applyFont="1" applyBorder="1" applyAlignment="1">
      <alignment horizontal="left"/>
    </xf>
    <xf numFmtId="0" fontId="11" fillId="5" borderId="13" xfId="0" applyFont="1" applyFill="1" applyBorder="1" applyAlignment="1" applyProtection="1">
      <alignment horizontal="center"/>
      <protection hidden="1"/>
    </xf>
    <xf numFmtId="0" fontId="3" fillId="0" borderId="4" xfId="0" applyFont="1" applyBorder="1" applyAlignment="1">
      <alignment horizontal="left" wrapText="1"/>
    </xf>
    <xf numFmtId="0" fontId="3" fillId="0" borderId="0" xfId="0" applyFont="1" applyBorder="1" applyAlignment="1">
      <alignment horizontal="left" wrapText="1"/>
    </xf>
    <xf numFmtId="0" fontId="3" fillId="0" borderId="5" xfId="0" applyFont="1" applyBorder="1" applyAlignment="1">
      <alignment horizontal="left" wrapText="1"/>
    </xf>
    <xf numFmtId="0" fontId="13" fillId="0" borderId="0" xfId="0" applyFont="1" applyFill="1" applyAlignment="1" applyProtection="1">
      <alignment horizontal="left" wrapText="1"/>
      <protection hidden="1"/>
    </xf>
    <xf numFmtId="0" fontId="13" fillId="0" borderId="0" xfId="0" applyFont="1" applyAlignment="1" applyProtection="1">
      <alignment horizontal="left" wrapText="1"/>
    </xf>
    <xf numFmtId="0" fontId="11" fillId="5" borderId="15" xfId="0" applyFont="1" applyFill="1" applyBorder="1" applyAlignment="1" applyProtection="1">
      <protection hidden="1"/>
    </xf>
    <xf numFmtId="0" fontId="11" fillId="5" borderId="11" xfId="0" applyFont="1" applyFill="1" applyBorder="1" applyAlignment="1" applyProtection="1">
      <protection hidden="1"/>
    </xf>
    <xf numFmtId="0" fontId="11" fillId="5" borderId="16" xfId="0" applyFont="1" applyFill="1" applyBorder="1" applyAlignment="1" applyProtection="1">
      <protection hidden="1"/>
    </xf>
    <xf numFmtId="0" fontId="13" fillId="0" borderId="19" xfId="0" applyFont="1" applyBorder="1" applyAlignment="1">
      <alignment horizontal="left" wrapText="1"/>
    </xf>
    <xf numFmtId="0" fontId="13" fillId="0" borderId="0" xfId="0" applyFont="1" applyBorder="1" applyAlignment="1">
      <alignment horizontal="left" wrapText="1"/>
    </xf>
    <xf numFmtId="0" fontId="13" fillId="0" borderId="20" xfId="0" applyFont="1" applyBorder="1" applyAlignment="1">
      <alignment horizontal="left" wrapText="1"/>
    </xf>
    <xf numFmtId="0" fontId="13" fillId="0" borderId="17" xfId="0" applyFont="1" applyBorder="1" applyAlignment="1">
      <alignment horizontal="left"/>
    </xf>
    <xf numFmtId="0" fontId="13" fillId="0" borderId="10" xfId="0" applyFont="1" applyBorder="1" applyAlignment="1">
      <alignment horizontal="left"/>
    </xf>
    <xf numFmtId="0" fontId="13" fillId="0" borderId="18" xfId="0" applyFont="1" applyBorder="1" applyAlignment="1">
      <alignment horizontal="left"/>
    </xf>
    <xf numFmtId="165" fontId="13" fillId="9" borderId="15" xfId="7" applyNumberFormat="1" applyFont="1" applyFill="1" applyBorder="1" applyAlignment="1" applyProtection="1">
      <alignment horizontal="center" vertical="center" wrapText="1"/>
      <protection hidden="1"/>
    </xf>
    <xf numFmtId="165" fontId="13" fillId="9" borderId="11" xfId="7" applyNumberFormat="1" applyFont="1" applyFill="1" applyBorder="1" applyAlignment="1" applyProtection="1">
      <alignment horizontal="center" vertical="center" wrapText="1"/>
      <protection hidden="1"/>
    </xf>
    <xf numFmtId="165" fontId="13" fillId="9" borderId="16" xfId="7" applyNumberFormat="1" applyFont="1" applyFill="1" applyBorder="1" applyAlignment="1" applyProtection="1">
      <alignment horizontal="center" vertical="center" wrapText="1"/>
      <protection hidden="1"/>
    </xf>
    <xf numFmtId="0" fontId="8" fillId="5" borderId="23" xfId="0" applyFont="1" applyFill="1" applyBorder="1" applyAlignment="1" applyProtection="1">
      <alignment horizontal="center" wrapText="1"/>
    </xf>
    <xf numFmtId="0" fontId="15" fillId="9" borderId="16" xfId="0" applyFont="1" applyFill="1" applyBorder="1" applyAlignment="1" applyProtection="1">
      <alignment horizontal="left" wrapText="1"/>
    </xf>
    <xf numFmtId="0" fontId="15" fillId="9" borderId="23" xfId="0" applyFont="1" applyFill="1" applyBorder="1" applyAlignment="1" applyProtection="1">
      <alignment horizontal="left" wrapText="1"/>
    </xf>
    <xf numFmtId="165" fontId="13" fillId="9" borderId="23" xfId="7" applyNumberFormat="1" applyFont="1" applyFill="1" applyBorder="1" applyAlignment="1" applyProtection="1">
      <alignment horizontal="center" vertical="center" wrapText="1"/>
      <protection hidden="1"/>
    </xf>
    <xf numFmtId="0" fontId="15" fillId="5" borderId="15" xfId="0" applyFont="1" applyFill="1" applyBorder="1" applyAlignment="1" applyProtection="1">
      <alignment horizontal="left" wrapText="1"/>
    </xf>
    <xf numFmtId="0" fontId="15" fillId="5" borderId="11" xfId="0" applyFont="1" applyFill="1" applyBorder="1" applyAlignment="1" applyProtection="1">
      <alignment horizontal="left" wrapText="1"/>
    </xf>
    <xf numFmtId="0" fontId="11" fillId="5" borderId="15" xfId="0" applyFont="1" applyFill="1" applyBorder="1" applyAlignment="1" applyProtection="1">
      <alignment horizontal="center"/>
    </xf>
    <xf numFmtId="0" fontId="11" fillId="5" borderId="16" xfId="0" applyFont="1" applyFill="1" applyBorder="1" applyAlignment="1" applyProtection="1">
      <alignment horizontal="center"/>
    </xf>
    <xf numFmtId="168" fontId="8" fillId="5" borderId="12" xfId="0" applyNumberFormat="1" applyFont="1" applyFill="1" applyBorder="1" applyAlignment="1" applyProtection="1">
      <alignment horizontal="center" vertical="center" wrapText="1"/>
      <protection hidden="1"/>
    </xf>
    <xf numFmtId="0" fontId="15" fillId="6" borderId="17" xfId="0" applyFont="1" applyFill="1" applyBorder="1" applyAlignment="1" applyProtection="1">
      <alignment horizontal="center" vertical="center" wrapText="1"/>
      <protection hidden="1"/>
    </xf>
    <xf numFmtId="0" fontId="15" fillId="6" borderId="18" xfId="0" applyFont="1" applyFill="1" applyBorder="1" applyAlignment="1" applyProtection="1">
      <alignment horizontal="center" vertical="center" wrapText="1"/>
      <protection hidden="1"/>
    </xf>
    <xf numFmtId="0" fontId="15" fillId="0" borderId="17" xfId="0" applyFont="1" applyFill="1" applyBorder="1" applyAlignment="1" applyProtection="1">
      <alignment horizontal="center" vertical="center" wrapText="1"/>
      <protection hidden="1"/>
    </xf>
    <xf numFmtId="0" fontId="15" fillId="0" borderId="18" xfId="0" applyFont="1" applyFill="1" applyBorder="1" applyAlignment="1" applyProtection="1">
      <alignment horizontal="center" vertical="center" wrapText="1"/>
      <protection hidden="1"/>
    </xf>
    <xf numFmtId="170" fontId="13" fillId="6" borderId="21" xfId="0" applyNumberFormat="1" applyFont="1" applyFill="1" applyBorder="1" applyAlignment="1" applyProtection="1">
      <alignment vertical="center" wrapText="1"/>
      <protection locked="0"/>
    </xf>
    <xf numFmtId="170" fontId="13" fillId="6" borderId="22" xfId="0" applyNumberFormat="1" applyFont="1" applyFill="1" applyBorder="1" applyAlignment="1" applyProtection="1">
      <alignment vertical="center" wrapText="1"/>
      <protection locked="0"/>
    </xf>
    <xf numFmtId="170" fontId="13" fillId="6" borderId="19" xfId="0" applyNumberFormat="1" applyFont="1" applyFill="1" applyBorder="1" applyAlignment="1" applyProtection="1">
      <alignment vertical="center" wrapText="1"/>
      <protection locked="0"/>
    </xf>
    <xf numFmtId="170" fontId="13" fillId="6" borderId="20" xfId="0" applyNumberFormat="1" applyFont="1" applyFill="1" applyBorder="1" applyAlignment="1" applyProtection="1">
      <alignment vertical="center" wrapText="1"/>
      <protection locked="0"/>
    </xf>
    <xf numFmtId="0" fontId="11" fillId="5" borderId="11" xfId="0" applyFont="1" applyFill="1" applyBorder="1" applyAlignment="1" applyProtection="1">
      <alignment horizontal="center"/>
    </xf>
    <xf numFmtId="171" fontId="13" fillId="6" borderId="19" xfId="0" applyNumberFormat="1" applyFont="1" applyFill="1" applyBorder="1" applyAlignment="1" applyProtection="1">
      <alignment horizontal="center" vertical="center" wrapText="1"/>
      <protection hidden="1"/>
    </xf>
    <xf numFmtId="171" fontId="13" fillId="6" borderId="20" xfId="0" applyNumberFormat="1" applyFont="1" applyFill="1" applyBorder="1" applyAlignment="1" applyProtection="1">
      <alignment horizontal="center" vertical="center" wrapText="1"/>
      <protection hidden="1"/>
    </xf>
    <xf numFmtId="0" fontId="15" fillId="5" borderId="15" xfId="0" applyFont="1" applyFill="1" applyBorder="1" applyAlignment="1" applyProtection="1">
      <alignment horizontal="center" wrapText="1"/>
    </xf>
    <xf numFmtId="0" fontId="15" fillId="5" borderId="11" xfId="0" applyFont="1" applyFill="1" applyBorder="1" applyAlignment="1" applyProtection="1">
      <alignment horizontal="center" wrapText="1"/>
    </xf>
    <xf numFmtId="0" fontId="13" fillId="6" borderId="19" xfId="0" applyFont="1" applyFill="1" applyBorder="1" applyAlignment="1" applyProtection="1">
      <alignment horizontal="center" vertical="top" wrapText="1"/>
      <protection hidden="1"/>
    </xf>
    <xf numFmtId="0" fontId="13" fillId="6" borderId="20" xfId="0" applyFont="1" applyFill="1" applyBorder="1" applyAlignment="1" applyProtection="1">
      <alignment horizontal="center" vertical="top" wrapText="1"/>
      <protection hidden="1"/>
    </xf>
    <xf numFmtId="0" fontId="15" fillId="0" borderId="19" xfId="0" applyFont="1" applyBorder="1" applyAlignment="1" applyProtection="1">
      <alignment horizontal="center" vertical="top" wrapText="1"/>
      <protection hidden="1"/>
    </xf>
    <xf numFmtId="0" fontId="15" fillId="0" borderId="20" xfId="0" applyFont="1" applyBorder="1" applyAlignment="1" applyProtection="1">
      <alignment horizontal="center" vertical="top" wrapText="1"/>
      <protection hidden="1"/>
    </xf>
    <xf numFmtId="0" fontId="13" fillId="6" borderId="14" xfId="0" applyFont="1" applyFill="1" applyBorder="1" applyAlignment="1" applyProtection="1">
      <alignment horizontal="left" vertical="top" wrapText="1"/>
      <protection hidden="1"/>
    </xf>
    <xf numFmtId="0" fontId="13" fillId="6" borderId="13" xfId="0" applyFont="1" applyFill="1" applyBorder="1" applyAlignment="1" applyProtection="1">
      <alignment horizontal="left" vertical="top" wrapText="1"/>
      <protection hidden="1"/>
    </xf>
    <xf numFmtId="0" fontId="13" fillId="0" borderId="15"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wrapText="1"/>
      <protection locked="0"/>
    </xf>
    <xf numFmtId="0" fontId="18" fillId="9" borderId="23" xfId="0" applyFont="1" applyFill="1" applyBorder="1" applyAlignment="1" applyProtection="1">
      <alignment horizontal="left" vertical="center" wrapText="1"/>
      <protection hidden="1"/>
    </xf>
    <xf numFmtId="0" fontId="18" fillId="9" borderId="16" xfId="0" applyFont="1" applyFill="1" applyBorder="1" applyAlignment="1" applyProtection="1">
      <alignment horizontal="left" vertical="center" wrapText="1"/>
      <protection hidden="1"/>
    </xf>
    <xf numFmtId="9" fontId="13" fillId="9" borderId="23" xfId="0" applyNumberFormat="1" applyFont="1" applyFill="1" applyBorder="1" applyAlignment="1" applyProtection="1">
      <alignment horizontal="center" vertical="center" wrapText="1"/>
      <protection hidden="1"/>
    </xf>
    <xf numFmtId="0" fontId="18" fillId="9" borderId="15" xfId="0" applyFont="1" applyFill="1" applyBorder="1" applyAlignment="1" applyProtection="1">
      <alignment horizontal="left" vertical="center" wrapText="1"/>
      <protection hidden="1"/>
    </xf>
    <xf numFmtId="0" fontId="18" fillId="9" borderId="11" xfId="0" applyFont="1" applyFill="1" applyBorder="1" applyAlignment="1" applyProtection="1">
      <alignment horizontal="left" vertical="center" wrapText="1"/>
      <protection hidden="1"/>
    </xf>
    <xf numFmtId="0" fontId="13" fillId="9" borderId="23" xfId="0" applyFont="1" applyFill="1" applyBorder="1" applyAlignment="1" applyProtection="1">
      <alignment horizontal="center" vertical="center" wrapText="1"/>
      <protection hidden="1"/>
    </xf>
    <xf numFmtId="0" fontId="3" fillId="0" borderId="23" xfId="0" applyFont="1" applyBorder="1" applyAlignment="1" applyProtection="1">
      <alignment horizontal="left" vertical="center" wrapText="1"/>
      <protection hidden="1"/>
    </xf>
    <xf numFmtId="0" fontId="15" fillId="9" borderId="23" xfId="0" applyFont="1" applyFill="1" applyBorder="1" applyAlignment="1" applyProtection="1">
      <alignment horizontal="center" wrapText="1"/>
      <protection hidden="1"/>
    </xf>
    <xf numFmtId="0" fontId="15" fillId="7" borderId="23" xfId="0" applyFont="1" applyFill="1" applyBorder="1" applyAlignment="1" applyProtection="1">
      <alignment horizontal="left" wrapText="1"/>
      <protection hidden="1"/>
    </xf>
    <xf numFmtId="9" fontId="3" fillId="9" borderId="23" xfId="0" applyNumberFormat="1" applyFont="1" applyFill="1" applyBorder="1" applyAlignment="1" applyProtection="1">
      <alignment horizontal="center" vertical="center" wrapText="1"/>
      <protection hidden="1"/>
    </xf>
    <xf numFmtId="9" fontId="13" fillId="9" borderId="23" xfId="6" applyFont="1" applyFill="1" applyBorder="1" applyAlignment="1" applyProtection="1">
      <alignment horizontal="center" vertical="center" wrapText="1"/>
      <protection hidden="1"/>
    </xf>
    <xf numFmtId="0" fontId="15" fillId="7" borderId="16" xfId="0" applyFont="1" applyFill="1" applyBorder="1" applyAlignment="1" applyProtection="1">
      <alignment horizontal="left" wrapText="1"/>
      <protection hidden="1"/>
    </xf>
    <xf numFmtId="0" fontId="15" fillId="0" borderId="23" xfId="8" applyFont="1" applyFill="1" applyBorder="1" applyAlignment="1" applyProtection="1">
      <alignment horizontal="left" vertical="top" wrapText="1"/>
      <protection hidden="1"/>
    </xf>
    <xf numFmtId="0" fontId="13" fillId="0" borderId="23" xfId="8" applyFont="1" applyFill="1" applyBorder="1" applyAlignment="1" applyProtection="1">
      <alignment horizontal="left" vertical="center" wrapText="1"/>
      <protection hidden="1"/>
    </xf>
    <xf numFmtId="0" fontId="13" fillId="0" borderId="23" xfId="9" applyNumberFormat="1" applyFont="1" applyFill="1" applyBorder="1" applyAlignment="1" applyProtection="1">
      <alignment horizontal="left" vertical="center" wrapText="1"/>
      <protection hidden="1"/>
    </xf>
    <xf numFmtId="0" fontId="13" fillId="0" borderId="23" xfId="0" applyFont="1" applyFill="1" applyBorder="1" applyAlignment="1" applyProtection="1">
      <alignment horizontal="left" vertical="center" wrapText="1"/>
      <protection hidden="1"/>
    </xf>
    <xf numFmtId="0" fontId="18" fillId="0" borderId="16" xfId="0" applyFont="1" applyFill="1" applyBorder="1" applyAlignment="1" applyProtection="1">
      <alignment horizontal="left" vertical="center" wrapText="1"/>
      <protection hidden="1"/>
    </xf>
    <xf numFmtId="0" fontId="18" fillId="0" borderId="23" xfId="0" applyFont="1" applyFill="1" applyBorder="1" applyAlignment="1" applyProtection="1">
      <alignment horizontal="left" vertical="center" wrapText="1"/>
      <protection hidden="1"/>
    </xf>
    <xf numFmtId="9" fontId="3" fillId="9" borderId="23" xfId="6" applyFont="1" applyFill="1" applyBorder="1" applyAlignment="1" applyProtection="1">
      <alignment horizontal="center" vertical="center" wrapText="1"/>
    </xf>
    <xf numFmtId="0" fontId="13" fillId="9" borderId="23" xfId="0" applyFont="1" applyFill="1" applyBorder="1" applyAlignment="1" applyProtection="1">
      <alignment horizontal="center" wrapText="1"/>
      <protection hidden="1"/>
    </xf>
    <xf numFmtId="0" fontId="13" fillId="8" borderId="23" xfId="0" applyFont="1" applyFill="1" applyBorder="1" applyAlignment="1" applyProtection="1">
      <alignment horizontal="center" wrapText="1"/>
      <protection hidden="1"/>
    </xf>
    <xf numFmtId="0" fontId="15" fillId="7" borderId="15" xfId="0" applyFont="1" applyFill="1" applyBorder="1" applyAlignment="1" applyProtection="1">
      <alignment horizontal="left" wrapText="1"/>
      <protection hidden="1"/>
    </xf>
    <xf numFmtId="0" fontId="15" fillId="7" borderId="11" xfId="0" applyFont="1" applyFill="1" applyBorder="1" applyAlignment="1" applyProtection="1">
      <alignment horizontal="left" wrapText="1"/>
      <protection hidden="1"/>
    </xf>
    <xf numFmtId="0" fontId="15" fillId="0" borderId="15" xfId="0" applyFont="1" applyFill="1" applyBorder="1" applyAlignment="1" applyProtection="1">
      <alignment horizontal="left" wrapText="1"/>
      <protection hidden="1"/>
    </xf>
    <xf numFmtId="0" fontId="15" fillId="0" borderId="11" xfId="0" applyFont="1" applyFill="1" applyBorder="1" applyAlignment="1" applyProtection="1">
      <alignment horizontal="left" wrapText="1"/>
      <protection hidden="1"/>
    </xf>
    <xf numFmtId="0" fontId="15" fillId="0" borderId="16" xfId="0" applyFont="1" applyFill="1" applyBorder="1" applyAlignment="1" applyProtection="1">
      <alignment horizontal="left" wrapText="1"/>
      <protection hidden="1"/>
    </xf>
    <xf numFmtId="0" fontId="15" fillId="0" borderId="19" xfId="0" applyFont="1" applyFill="1" applyBorder="1" applyAlignment="1" applyProtection="1">
      <alignment horizontal="center" vertical="top" wrapText="1"/>
      <protection hidden="1"/>
    </xf>
    <xf numFmtId="0" fontId="15" fillId="0" borderId="20" xfId="0" applyFont="1" applyFill="1" applyBorder="1" applyAlignment="1" applyProtection="1">
      <alignment horizontal="center" vertical="top" wrapText="1"/>
      <protection hidden="1"/>
    </xf>
    <xf numFmtId="168" fontId="8" fillId="5" borderId="12" xfId="0" applyNumberFormat="1" applyFont="1" applyFill="1" applyBorder="1" applyAlignment="1">
      <alignment horizontal="center" vertical="center" wrapText="1"/>
    </xf>
    <xf numFmtId="0" fontId="13" fillId="0" borderId="15" xfId="0" applyFont="1" applyBorder="1" applyAlignment="1" applyProtection="1">
      <alignment horizontal="left" vertical="center" wrapText="1"/>
      <protection locked="0"/>
    </xf>
    <xf numFmtId="0" fontId="13" fillId="0" borderId="16" xfId="0" applyFont="1" applyBorder="1" applyAlignment="1" applyProtection="1">
      <alignment horizontal="left" vertical="center" wrapText="1"/>
      <protection locked="0"/>
    </xf>
    <xf numFmtId="0" fontId="15" fillId="0" borderId="23" xfId="8" applyFont="1" applyFill="1" applyBorder="1" applyAlignment="1" applyProtection="1">
      <alignment horizontal="left" vertical="center" wrapText="1"/>
      <protection hidden="1"/>
    </xf>
    <xf numFmtId="0" fontId="15" fillId="9" borderId="23" xfId="0" applyFont="1" applyFill="1" applyBorder="1" applyAlignment="1" applyProtection="1">
      <alignment horizontal="left" wrapText="1"/>
      <protection hidden="1"/>
    </xf>
    <xf numFmtId="0" fontId="15" fillId="9" borderId="13" xfId="0" applyFont="1" applyFill="1" applyBorder="1" applyAlignment="1" applyProtection="1">
      <alignment horizontal="left" wrapText="1"/>
      <protection hidden="1"/>
    </xf>
    <xf numFmtId="0" fontId="18" fillId="9" borderId="23" xfId="0" applyFont="1" applyFill="1" applyBorder="1" applyAlignment="1" applyProtection="1">
      <alignment horizontal="left" vertical="top" wrapText="1"/>
      <protection hidden="1"/>
    </xf>
    <xf numFmtId="0" fontId="15" fillId="9" borderId="16" xfId="0" applyFont="1" applyFill="1" applyBorder="1" applyAlignment="1" applyProtection="1">
      <alignment horizontal="left" wrapText="1"/>
      <protection hidden="1"/>
    </xf>
    <xf numFmtId="170" fontId="13" fillId="6" borderId="19" xfId="0" applyNumberFormat="1" applyFont="1" applyFill="1" applyBorder="1" applyAlignment="1" applyProtection="1">
      <alignment horizontal="left" vertical="center" wrapText="1"/>
      <protection locked="0"/>
    </xf>
    <xf numFmtId="170" fontId="13" fillId="6" borderId="20" xfId="0" applyNumberFormat="1" applyFont="1" applyFill="1" applyBorder="1" applyAlignment="1" applyProtection="1">
      <alignment horizontal="left" vertical="center" wrapText="1"/>
      <protection locked="0"/>
    </xf>
    <xf numFmtId="0" fontId="15" fillId="7" borderId="13" xfId="0" applyFont="1" applyFill="1" applyBorder="1" applyAlignment="1" applyProtection="1">
      <alignment horizontal="left" wrapText="1"/>
      <protection hidden="1"/>
    </xf>
    <xf numFmtId="9" fontId="3" fillId="9" borderId="23" xfId="6" applyFont="1" applyFill="1" applyBorder="1" applyAlignment="1" applyProtection="1">
      <alignment horizontal="center" vertical="center" wrapText="1"/>
      <protection hidden="1"/>
    </xf>
    <xf numFmtId="0" fontId="15" fillId="9" borderId="15" xfId="0" applyFont="1" applyFill="1" applyBorder="1" applyAlignment="1" applyProtection="1">
      <alignment horizontal="left" wrapText="1"/>
      <protection hidden="1"/>
    </xf>
    <xf numFmtId="0" fontId="15" fillId="9" borderId="11" xfId="0" applyFont="1" applyFill="1" applyBorder="1" applyAlignment="1" applyProtection="1">
      <alignment horizontal="left" wrapText="1"/>
      <protection hidden="1"/>
    </xf>
    <xf numFmtId="0" fontId="15" fillId="0" borderId="23" xfId="0" applyFont="1" applyFill="1" applyBorder="1" applyAlignment="1" applyProtection="1">
      <alignment horizontal="left" wrapText="1"/>
      <protection hidden="1"/>
    </xf>
    <xf numFmtId="0" fontId="13" fillId="8" borderId="23" xfId="0" applyFont="1" applyFill="1" applyBorder="1" applyAlignment="1" applyProtection="1">
      <alignment horizontal="center" vertical="center" wrapText="1"/>
      <protection hidden="1"/>
    </xf>
  </cellXfs>
  <cellStyles count="19">
    <cellStyle name="Comma" xfId="2" builtinId="3"/>
    <cellStyle name="Comma 2" xfId="10"/>
    <cellStyle name="Comma 2 4" xfId="11"/>
    <cellStyle name="Comma 3" xfId="12"/>
    <cellStyle name="Currency" xfId="3" builtinId="4"/>
    <cellStyle name="Currency 2" xfId="13"/>
    <cellStyle name="Currency 2 2" xfId="5"/>
    <cellStyle name="Currency 2 2 2" xfId="14"/>
    <cellStyle name="Currency 2 5" xfId="15"/>
    <cellStyle name="Currency 3" xfId="7"/>
    <cellStyle name="Currency 6" xfId="16"/>
    <cellStyle name="Hyperlink" xfId="18" builtinId="8"/>
    <cellStyle name="Line 4" xfId="9"/>
    <cellStyle name="Normal" xfId="0" builtinId="0"/>
    <cellStyle name="Normal 2" xfId="17"/>
    <cellStyle name="Normal 2 2" xfId="1"/>
    <cellStyle name="Normal 3" xfId="8"/>
    <cellStyle name="Percent" xfId="4" builtinId="5"/>
    <cellStyle name="Percent 2" xfId="6"/>
  </cellStyles>
  <dxfs count="0"/>
  <tableStyles count="0" defaultTableStyle="TableStyleMedium2" defaultPivotStyle="PivotStyleLight16"/>
  <colors>
    <mruColors>
      <color rgb="FF2074B1"/>
      <color rgb="FF2884A4"/>
      <color rgb="FF0066CC"/>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601066</xdr:colOff>
      <xdr:row>9</xdr:row>
      <xdr:rowOff>133351</xdr:rowOff>
    </xdr:from>
    <xdr:to>
      <xdr:col>3</xdr:col>
      <xdr:colOff>247650</xdr:colOff>
      <xdr:row>13</xdr:row>
      <xdr:rowOff>66775</xdr:rowOff>
    </xdr:to>
    <xdr:sp macro="[0]!sbButtonSet1" textlink="">
      <xdr:nvSpPr>
        <xdr:cNvPr id="2" name="Rectangle 1"/>
        <xdr:cNvSpPr/>
      </xdr:nvSpPr>
      <xdr:spPr>
        <a:xfrm>
          <a:off x="877291" y="2381251"/>
          <a:ext cx="1856384" cy="695424"/>
        </a:xfrm>
        <a:prstGeom prst="rect">
          <a:avLst/>
        </a:prstGeom>
        <a:solidFill>
          <a:srgbClr val="2884A4"/>
        </a:solidFill>
        <a:scene3d>
          <a:camera prst="orthographicFront">
            <a:rot lat="0" lon="0" rev="0"/>
          </a:camera>
          <a:lightRig rig="threePt" dir="t">
            <a:rot lat="0" lon="0" rev="1200000"/>
          </a:lightRig>
        </a:scene3d>
        <a:sp3d>
          <a:bevelT w="63500" h="25400" prst="coolSlant"/>
        </a:sp3d>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a:t>Project Grants </a:t>
          </a:r>
        </a:p>
        <a:p>
          <a:pPr algn="ctr"/>
          <a:r>
            <a:rPr lang="en-US" sz="1100"/>
            <a:t>(except for publishers)</a:t>
          </a:r>
          <a:endParaRPr lang="en-US" sz="1100" baseline="0"/>
        </a:p>
      </xdr:txBody>
    </xdr:sp>
    <xdr:clientData/>
  </xdr:twoCellAnchor>
  <xdr:twoCellAnchor>
    <xdr:from>
      <xdr:col>8</xdr:col>
      <xdr:colOff>229959</xdr:colOff>
      <xdr:row>9</xdr:row>
      <xdr:rowOff>152401</xdr:rowOff>
    </xdr:from>
    <xdr:to>
      <xdr:col>11</xdr:col>
      <xdr:colOff>238125</xdr:colOff>
      <xdr:row>13</xdr:row>
      <xdr:rowOff>61579</xdr:rowOff>
    </xdr:to>
    <xdr:sp macro="[0]!sbButtonSet3" textlink="">
      <xdr:nvSpPr>
        <xdr:cNvPr id="3" name="Rectangle 2"/>
        <xdr:cNvSpPr/>
      </xdr:nvSpPr>
      <xdr:spPr>
        <a:xfrm>
          <a:off x="5763984" y="2400301"/>
          <a:ext cx="1836966" cy="671178"/>
        </a:xfrm>
        <a:prstGeom prst="rect">
          <a:avLst/>
        </a:prstGeom>
        <a:solidFill>
          <a:srgbClr val="2884A4"/>
        </a:solidFill>
        <a:scene3d>
          <a:camera prst="orthographicFront">
            <a:rot lat="0" lon="0" rev="0"/>
          </a:camera>
          <a:lightRig rig="threePt" dir="t">
            <a:rot lat="0" lon="0" rev="1200000"/>
          </a:lightRig>
        </a:scene3d>
        <a:sp3d>
          <a:bevelT w="63500" h="25400" prst="coolSlant"/>
        </a:sp3d>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a:t>Publishers</a:t>
          </a:r>
        </a:p>
      </xdr:txBody>
    </xdr:sp>
    <xdr:clientData/>
  </xdr:twoCellAnchor>
  <xdr:twoCellAnchor editAs="oneCell">
    <xdr:from>
      <xdr:col>1</xdr:col>
      <xdr:colOff>238125</xdr:colOff>
      <xdr:row>1</xdr:row>
      <xdr:rowOff>95250</xdr:rowOff>
    </xdr:from>
    <xdr:to>
      <xdr:col>4</xdr:col>
      <xdr:colOff>38100</xdr:colOff>
      <xdr:row>1</xdr:row>
      <xdr:rowOff>571500</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95250"/>
          <a:ext cx="2619375" cy="476250"/>
        </a:xfrm>
        <a:prstGeom prst="rect">
          <a:avLst/>
        </a:prstGeom>
      </xdr:spPr>
    </xdr:pic>
    <xdr:clientData/>
  </xdr:twoCellAnchor>
  <xdr:twoCellAnchor>
    <xdr:from>
      <xdr:col>4</xdr:col>
      <xdr:colOff>257176</xdr:colOff>
      <xdr:row>9</xdr:row>
      <xdr:rowOff>152400</xdr:rowOff>
    </xdr:from>
    <xdr:to>
      <xdr:col>7</xdr:col>
      <xdr:colOff>304800</xdr:colOff>
      <xdr:row>13</xdr:row>
      <xdr:rowOff>66675</xdr:rowOff>
    </xdr:to>
    <xdr:sp macro="[0]!sbButtonSet2" textlink="">
      <xdr:nvSpPr>
        <xdr:cNvPr id="7" name="Rectangle 6"/>
        <xdr:cNvSpPr/>
      </xdr:nvSpPr>
      <xdr:spPr>
        <a:xfrm>
          <a:off x="3352801" y="2400300"/>
          <a:ext cx="1876424" cy="676275"/>
        </a:xfrm>
        <a:prstGeom prst="rect">
          <a:avLst/>
        </a:prstGeom>
        <a:solidFill>
          <a:srgbClr val="2884A4"/>
        </a:solidFill>
        <a:scene3d>
          <a:camera prst="orthographicFront">
            <a:rot lat="0" lon="0" rev="0"/>
          </a:camera>
          <a:lightRig rig="threePt" dir="t">
            <a:rot lat="0" lon="0" rev="1200000"/>
          </a:lightRig>
        </a:scene3d>
        <a:sp3d>
          <a:bevelT w="63500" h="25400" prst="coolSlant"/>
        </a:sp3d>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a:t>Composite Grants </a:t>
          </a:r>
        </a:p>
        <a:p>
          <a:pPr algn="ctr"/>
          <a:r>
            <a:rPr lang="en-US" sz="1100"/>
            <a:t>(except for publishers)</a:t>
          </a:r>
        </a:p>
      </xdr:txBody>
    </xdr:sp>
    <xdr:clientData/>
  </xdr:twoCellAnchor>
  <xdr:twoCellAnchor>
    <xdr:from>
      <xdr:col>13</xdr:col>
      <xdr:colOff>523874</xdr:colOff>
      <xdr:row>9</xdr:row>
      <xdr:rowOff>114300</xdr:rowOff>
    </xdr:from>
    <xdr:to>
      <xdr:col>15</xdr:col>
      <xdr:colOff>297179</xdr:colOff>
      <xdr:row>13</xdr:row>
      <xdr:rowOff>19149</xdr:rowOff>
    </xdr:to>
    <xdr:sp macro="[0]!sbButtonShowAll" textlink="">
      <xdr:nvSpPr>
        <xdr:cNvPr id="29" name="Rectangle 28"/>
        <xdr:cNvSpPr/>
      </xdr:nvSpPr>
      <xdr:spPr>
        <a:xfrm>
          <a:off x="9105899" y="2362200"/>
          <a:ext cx="992505" cy="666849"/>
        </a:xfrm>
        <a:prstGeom prst="rect">
          <a:avLst/>
        </a:prstGeom>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coolSlan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a:ea typeface="+mn-ea"/>
              <a:cs typeface="+mn-cs"/>
            </a:rPr>
            <a:t>All Tabs</a:t>
          </a:r>
        </a:p>
      </xdr:txBody>
    </xdr:sp>
    <xdr:clientData/>
  </xdr:twoCellAnchor>
  <xdr:twoCellAnchor editAs="oneCell">
    <xdr:from>
      <xdr:col>1</xdr:col>
      <xdr:colOff>190500</xdr:colOff>
      <xdr:row>25</xdr:row>
      <xdr:rowOff>9525</xdr:rowOff>
    </xdr:from>
    <xdr:to>
      <xdr:col>11</xdr:col>
      <xdr:colOff>48986</xdr:colOff>
      <xdr:row>25</xdr:row>
      <xdr:rowOff>219075</xdr:rowOff>
    </xdr:to>
    <xdr:pic>
      <xdr:nvPicPr>
        <xdr:cNvPr id="17" name="Picture 16"/>
        <xdr:cNvPicPr>
          <a:picLocks noChangeAspect="1"/>
        </xdr:cNvPicPr>
      </xdr:nvPicPr>
      <xdr:blipFill>
        <a:blip xmlns:r="http://schemas.openxmlformats.org/officeDocument/2006/relationships" r:embed="rId2"/>
        <a:stretch>
          <a:fillRect/>
        </a:stretch>
      </xdr:blipFill>
      <xdr:spPr>
        <a:xfrm>
          <a:off x="466725" y="5638800"/>
          <a:ext cx="6945086" cy="209550"/>
        </a:xfrm>
        <a:prstGeom prst="rect">
          <a:avLst/>
        </a:prstGeom>
      </xdr:spPr>
    </xdr:pic>
    <xdr:clientData/>
  </xdr:twoCellAnchor>
  <xdr:twoCellAnchor editAs="oneCell">
    <xdr:from>
      <xdr:col>1</xdr:col>
      <xdr:colOff>171450</xdr:colOff>
      <xdr:row>22</xdr:row>
      <xdr:rowOff>47625</xdr:rowOff>
    </xdr:from>
    <xdr:to>
      <xdr:col>5</xdr:col>
      <xdr:colOff>514345</xdr:colOff>
      <xdr:row>22</xdr:row>
      <xdr:rowOff>219075</xdr:rowOff>
    </xdr:to>
    <xdr:pic>
      <xdr:nvPicPr>
        <xdr:cNvPr id="18" name="Picture 17"/>
        <xdr:cNvPicPr>
          <a:picLocks noChangeAspect="1"/>
        </xdr:cNvPicPr>
      </xdr:nvPicPr>
      <xdr:blipFill>
        <a:blip xmlns:r="http://schemas.openxmlformats.org/officeDocument/2006/relationships" r:embed="rId3"/>
        <a:stretch>
          <a:fillRect/>
        </a:stretch>
      </xdr:blipFill>
      <xdr:spPr>
        <a:xfrm>
          <a:off x="447675" y="4933950"/>
          <a:ext cx="3771895" cy="171450"/>
        </a:xfrm>
        <a:prstGeom prst="rect">
          <a:avLst/>
        </a:prstGeom>
      </xdr:spPr>
    </xdr:pic>
    <xdr:clientData/>
  </xdr:twoCellAnchor>
  <xdr:twoCellAnchor editAs="oneCell">
    <xdr:from>
      <xdr:col>1</xdr:col>
      <xdr:colOff>190500</xdr:colOff>
      <xdr:row>19</xdr:row>
      <xdr:rowOff>9525</xdr:rowOff>
    </xdr:from>
    <xdr:to>
      <xdr:col>4</xdr:col>
      <xdr:colOff>34597</xdr:colOff>
      <xdr:row>19</xdr:row>
      <xdr:rowOff>209550</xdr:rowOff>
    </xdr:to>
    <xdr:pic>
      <xdr:nvPicPr>
        <xdr:cNvPr id="20" name="Picture 19"/>
        <xdr:cNvPicPr>
          <a:picLocks noChangeAspect="1"/>
        </xdr:cNvPicPr>
      </xdr:nvPicPr>
      <xdr:blipFill>
        <a:blip xmlns:r="http://schemas.openxmlformats.org/officeDocument/2006/relationships" r:embed="rId4"/>
        <a:stretch>
          <a:fillRect/>
        </a:stretch>
      </xdr:blipFill>
      <xdr:spPr>
        <a:xfrm>
          <a:off x="466725" y="4152900"/>
          <a:ext cx="2663497" cy="200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47624</xdr:colOff>
      <xdr:row>15</xdr:row>
      <xdr:rowOff>180974</xdr:rowOff>
    </xdr:from>
    <xdr:ext cx="2663497" cy="200025"/>
    <xdr:pic>
      <xdr:nvPicPr>
        <xdr:cNvPr id="2" name="Picture 1"/>
        <xdr:cNvPicPr>
          <a:picLocks noChangeAspect="1"/>
        </xdr:cNvPicPr>
      </xdr:nvPicPr>
      <xdr:blipFill>
        <a:blip xmlns:r="http://schemas.openxmlformats.org/officeDocument/2006/relationships" r:embed="rId1"/>
        <a:stretch>
          <a:fillRect/>
        </a:stretch>
      </xdr:blipFill>
      <xdr:spPr>
        <a:xfrm>
          <a:off x="1266824" y="3038474"/>
          <a:ext cx="2663497" cy="20002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409575</xdr:colOff>
      <xdr:row>16</xdr:row>
      <xdr:rowOff>123825</xdr:rowOff>
    </xdr:from>
    <xdr:ext cx="3561905" cy="161905"/>
    <xdr:pic>
      <xdr:nvPicPr>
        <xdr:cNvPr id="2" name="Picture 1"/>
        <xdr:cNvPicPr>
          <a:picLocks noChangeAspect="1"/>
        </xdr:cNvPicPr>
      </xdr:nvPicPr>
      <xdr:blipFill>
        <a:blip xmlns:r="http://schemas.openxmlformats.org/officeDocument/2006/relationships" r:embed="rId1"/>
        <a:stretch>
          <a:fillRect/>
        </a:stretch>
      </xdr:blipFill>
      <xdr:spPr>
        <a:xfrm>
          <a:off x="1019175" y="3171825"/>
          <a:ext cx="3561905" cy="161905"/>
        </a:xfrm>
        <a:prstGeom prst="rect">
          <a:avLst/>
        </a:prstGeom>
      </xdr:spPr>
    </xdr:pic>
    <xdr:clientData/>
  </xdr:oneCellAnchor>
  <xdr:oneCellAnchor>
    <xdr:from>
      <xdr:col>7</xdr:col>
      <xdr:colOff>95250</xdr:colOff>
      <xdr:row>18</xdr:row>
      <xdr:rowOff>76200</xdr:rowOff>
    </xdr:from>
    <xdr:ext cx="4457143" cy="190476"/>
    <xdr:pic>
      <xdr:nvPicPr>
        <xdr:cNvPr id="3" name="Picture 2"/>
        <xdr:cNvPicPr>
          <a:picLocks noChangeAspect="1"/>
        </xdr:cNvPicPr>
      </xdr:nvPicPr>
      <xdr:blipFill>
        <a:blip xmlns:r="http://schemas.openxmlformats.org/officeDocument/2006/relationships" r:embed="rId2"/>
        <a:stretch>
          <a:fillRect/>
        </a:stretch>
      </xdr:blipFill>
      <xdr:spPr>
        <a:xfrm>
          <a:off x="4362450" y="3505200"/>
          <a:ext cx="4457143" cy="19047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571500</xdr:colOff>
      <xdr:row>9</xdr:row>
      <xdr:rowOff>133350</xdr:rowOff>
    </xdr:from>
    <xdr:ext cx="6628572" cy="200000"/>
    <xdr:pic>
      <xdr:nvPicPr>
        <xdr:cNvPr id="2" name="Picture 1"/>
        <xdr:cNvPicPr>
          <a:picLocks noChangeAspect="1"/>
        </xdr:cNvPicPr>
      </xdr:nvPicPr>
      <xdr:blipFill>
        <a:blip xmlns:r="http://schemas.openxmlformats.org/officeDocument/2006/relationships" r:embed="rId1"/>
        <a:stretch>
          <a:fillRect/>
        </a:stretch>
      </xdr:blipFill>
      <xdr:spPr>
        <a:xfrm>
          <a:off x="1181100" y="1847850"/>
          <a:ext cx="6628572" cy="2000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38"/>
  <sheetViews>
    <sheetView showGridLines="0" tabSelected="1" zoomScaleNormal="100" workbookViewId="0"/>
  </sheetViews>
  <sheetFormatPr defaultRowHeight="15"/>
  <cols>
    <col min="1" max="1" width="4.140625" style="1" customWidth="1"/>
    <col min="2" max="2" width="13.140625" customWidth="1"/>
    <col min="3" max="3" width="20" customWidth="1"/>
  </cols>
  <sheetData>
    <row r="1" spans="2:18" s="1" customFormat="1"/>
    <row r="2" spans="2:18" ht="51" customHeight="1">
      <c r="B2" s="629"/>
      <c r="C2" s="629"/>
      <c r="D2" s="629"/>
      <c r="E2" s="629"/>
      <c r="F2" s="629"/>
      <c r="G2" s="629"/>
      <c r="H2" s="629"/>
      <c r="I2" s="629"/>
      <c r="J2" s="629"/>
      <c r="K2" s="629"/>
      <c r="L2" s="629"/>
      <c r="M2" s="163"/>
      <c r="N2" s="163"/>
      <c r="O2" s="163"/>
      <c r="P2" s="163"/>
      <c r="Q2" s="163"/>
      <c r="R2" s="163"/>
    </row>
    <row r="3" spans="2:18" s="1" customFormat="1" ht="10.5" customHeight="1">
      <c r="G3" s="163"/>
      <c r="H3" s="163"/>
      <c r="I3" s="163"/>
      <c r="J3" s="163"/>
      <c r="K3" s="163"/>
      <c r="L3" s="163"/>
      <c r="M3" s="163"/>
      <c r="N3" s="163"/>
      <c r="O3" s="163"/>
      <c r="P3" s="163"/>
    </row>
    <row r="4" spans="2:18" ht="28.5" customHeight="1">
      <c r="B4" s="641" t="s">
        <v>477</v>
      </c>
      <c r="C4" s="642"/>
      <c r="D4" s="642"/>
      <c r="E4" s="642"/>
      <c r="F4" s="642"/>
      <c r="G4" s="642"/>
      <c r="H4" s="642"/>
      <c r="I4" s="642"/>
      <c r="J4" s="642"/>
      <c r="K4" s="642"/>
      <c r="L4" s="642"/>
      <c r="M4" s="642"/>
      <c r="N4" s="642"/>
      <c r="O4" s="642"/>
      <c r="P4" s="643"/>
    </row>
    <row r="5" spans="2:18" ht="20.25" customHeight="1">
      <c r="B5" s="632" t="s">
        <v>478</v>
      </c>
      <c r="C5" s="633"/>
      <c r="D5" s="633"/>
      <c r="E5" s="633"/>
      <c r="F5" s="633"/>
      <c r="G5" s="633"/>
      <c r="H5" s="633"/>
      <c r="I5" s="633"/>
      <c r="J5" s="633"/>
      <c r="K5" s="633"/>
      <c r="L5" s="633"/>
      <c r="M5" s="633"/>
      <c r="N5" s="633"/>
      <c r="O5" s="633"/>
      <c r="P5" s="634"/>
    </row>
    <row r="6" spans="2:18" s="1" customFormat="1" ht="13.5" customHeight="1" thickBot="1">
      <c r="B6" s="3"/>
      <c r="C6" s="4"/>
      <c r="D6" s="4"/>
      <c r="E6" s="4"/>
      <c r="F6" s="4"/>
      <c r="G6" s="4"/>
      <c r="H6" s="4"/>
      <c r="I6" s="4"/>
      <c r="J6" s="4"/>
      <c r="K6" s="4"/>
      <c r="L6" s="4"/>
    </row>
    <row r="7" spans="2:18" s="150" customFormat="1">
      <c r="B7" s="635" t="s">
        <v>479</v>
      </c>
      <c r="C7" s="636"/>
      <c r="D7" s="636"/>
      <c r="E7" s="636"/>
      <c r="F7" s="636"/>
      <c r="G7" s="636"/>
      <c r="H7" s="636"/>
      <c r="I7" s="636"/>
      <c r="J7" s="636"/>
      <c r="K7" s="636"/>
      <c r="L7" s="636"/>
      <c r="M7" s="636"/>
      <c r="N7" s="636"/>
      <c r="O7" s="636"/>
      <c r="P7" s="637"/>
    </row>
    <row r="8" spans="2:18" s="150" customFormat="1">
      <c r="B8" s="638"/>
      <c r="C8" s="639"/>
      <c r="D8" s="639"/>
      <c r="E8" s="639"/>
      <c r="F8" s="639"/>
      <c r="G8" s="639"/>
      <c r="H8" s="639"/>
      <c r="I8" s="639"/>
      <c r="J8" s="639"/>
      <c r="K8" s="639"/>
      <c r="L8" s="639"/>
      <c r="M8" s="639"/>
      <c r="N8" s="639"/>
      <c r="O8" s="639"/>
      <c r="P8" s="640"/>
    </row>
    <row r="9" spans="2:18" s="150" customFormat="1" ht="8.25" customHeight="1" thickBot="1">
      <c r="B9" s="173"/>
      <c r="C9" s="174"/>
      <c r="D9" s="174"/>
      <c r="E9" s="174"/>
      <c r="F9" s="174"/>
      <c r="G9" s="174"/>
      <c r="H9" s="174"/>
      <c r="I9" s="174"/>
      <c r="J9" s="174"/>
      <c r="K9" s="174"/>
      <c r="L9" s="174"/>
      <c r="M9" s="6"/>
      <c r="N9" s="6"/>
      <c r="O9" s="6"/>
      <c r="P9" s="7"/>
    </row>
    <row r="10" spans="2:18">
      <c r="B10" s="164"/>
      <c r="C10" s="165"/>
      <c r="D10" s="165"/>
      <c r="E10" s="165"/>
      <c r="F10" s="165"/>
      <c r="G10" s="165"/>
      <c r="H10" s="165"/>
      <c r="I10" s="165"/>
      <c r="J10" s="165"/>
      <c r="K10" s="165"/>
      <c r="L10" s="165"/>
      <c r="M10" s="165"/>
      <c r="N10" s="165"/>
      <c r="O10" s="165"/>
      <c r="P10" s="166"/>
    </row>
    <row r="11" spans="2:18">
      <c r="B11" s="167"/>
      <c r="C11" s="168"/>
      <c r="D11" s="168"/>
      <c r="E11" s="168"/>
      <c r="F11" s="168"/>
      <c r="G11" s="168"/>
      <c r="H11" s="168"/>
      <c r="I11" s="168"/>
      <c r="J11" s="168"/>
      <c r="K11" s="168"/>
      <c r="L11" s="168"/>
      <c r="M11" s="168"/>
      <c r="N11" s="168"/>
      <c r="O11" s="168"/>
      <c r="P11" s="169"/>
    </row>
    <row r="12" spans="2:18" ht="15" customHeight="1">
      <c r="B12" s="167"/>
      <c r="C12" s="168"/>
      <c r="D12" s="168"/>
      <c r="E12" s="168"/>
      <c r="F12" s="168"/>
      <c r="G12" s="168"/>
      <c r="H12" s="168"/>
      <c r="I12" s="168"/>
      <c r="J12" s="168"/>
      <c r="K12" s="168"/>
      <c r="L12" s="168"/>
      <c r="M12" s="168"/>
      <c r="N12" s="168"/>
      <c r="O12" s="168"/>
      <c r="P12" s="169"/>
    </row>
    <row r="13" spans="2:18">
      <c r="B13" s="167"/>
      <c r="C13" s="168"/>
      <c r="D13" s="168"/>
      <c r="E13" s="168"/>
      <c r="F13" s="168"/>
      <c r="G13" s="168"/>
      <c r="H13" s="168"/>
      <c r="I13" s="168"/>
      <c r="J13" s="168"/>
      <c r="K13" s="168"/>
      <c r="L13" s="168"/>
      <c r="M13" s="168"/>
      <c r="N13" s="168"/>
      <c r="O13" s="168"/>
      <c r="P13" s="169"/>
    </row>
    <row r="14" spans="2:18" ht="15" customHeight="1" thickBot="1">
      <c r="B14" s="170"/>
      <c r="C14" s="171"/>
      <c r="D14" s="171"/>
      <c r="E14" s="171"/>
      <c r="F14" s="171"/>
      <c r="G14" s="171"/>
      <c r="H14" s="171"/>
      <c r="I14" s="171"/>
      <c r="J14" s="171"/>
      <c r="K14" s="171"/>
      <c r="L14" s="171"/>
      <c r="M14" s="171"/>
      <c r="N14" s="171"/>
      <c r="O14" s="171"/>
      <c r="P14" s="172"/>
    </row>
    <row r="15" spans="2:18" s="5" customFormat="1" ht="15.75" thickBot="1"/>
    <row r="16" spans="2:18" s="150" customFormat="1">
      <c r="B16" s="651" t="s">
        <v>480</v>
      </c>
      <c r="C16" s="652"/>
      <c r="D16" s="652"/>
      <c r="E16" s="652"/>
      <c r="F16" s="652"/>
      <c r="G16" s="652"/>
      <c r="H16" s="652"/>
      <c r="I16" s="652"/>
      <c r="J16" s="652"/>
      <c r="K16" s="652"/>
      <c r="L16" s="652"/>
      <c r="M16" s="652"/>
      <c r="N16" s="652"/>
      <c r="O16" s="652"/>
      <c r="P16" s="653"/>
    </row>
    <row r="17" spans="2:16" s="150" customFormat="1">
      <c r="B17" s="654"/>
      <c r="C17" s="655"/>
      <c r="D17" s="655"/>
      <c r="E17" s="655"/>
      <c r="F17" s="655"/>
      <c r="G17" s="655"/>
      <c r="H17" s="655"/>
      <c r="I17" s="655"/>
      <c r="J17" s="655"/>
      <c r="K17" s="655"/>
      <c r="L17" s="655"/>
      <c r="M17" s="655"/>
      <c r="N17" s="655"/>
      <c r="O17" s="655"/>
      <c r="P17" s="656"/>
    </row>
    <row r="18" spans="2:16" s="150" customFormat="1" ht="9" customHeight="1" thickBot="1">
      <c r="B18" s="175"/>
      <c r="C18" s="176"/>
      <c r="D18" s="176"/>
      <c r="E18" s="176"/>
      <c r="F18" s="176"/>
      <c r="G18" s="176"/>
      <c r="H18" s="176"/>
      <c r="I18" s="176"/>
      <c r="J18" s="176"/>
      <c r="K18" s="176"/>
      <c r="L18" s="176"/>
      <c r="M18" s="177"/>
      <c r="N18" s="177"/>
      <c r="O18" s="177"/>
      <c r="P18" s="178"/>
    </row>
    <row r="19" spans="2:16" s="151" customFormat="1" ht="19.5" customHeight="1">
      <c r="B19" s="644" t="s">
        <v>482</v>
      </c>
      <c r="C19" s="645"/>
      <c r="D19" s="645"/>
      <c r="E19" s="645"/>
      <c r="F19" s="645"/>
      <c r="G19" s="645"/>
      <c r="H19" s="645"/>
      <c r="I19" s="645"/>
      <c r="J19" s="645"/>
      <c r="K19" s="645"/>
      <c r="L19" s="645"/>
      <c r="M19" s="645"/>
      <c r="N19" s="645"/>
      <c r="O19" s="645"/>
      <c r="P19" s="646"/>
    </row>
    <row r="20" spans="2:16" s="151" customFormat="1" ht="19.5" customHeight="1">
      <c r="B20" s="179"/>
      <c r="C20" s="180"/>
      <c r="D20" s="180"/>
      <c r="E20" s="180"/>
      <c r="F20" s="180"/>
      <c r="G20" s="180"/>
      <c r="H20" s="180"/>
      <c r="I20" s="180"/>
      <c r="J20" s="180"/>
      <c r="K20" s="180"/>
      <c r="L20" s="180"/>
      <c r="M20" s="181"/>
      <c r="N20" s="181"/>
      <c r="O20" s="181"/>
      <c r="P20" s="182"/>
    </row>
    <row r="21" spans="2:16" s="151" customFormat="1" ht="19.5" customHeight="1" thickBot="1">
      <c r="B21" s="183"/>
      <c r="C21" s="184"/>
      <c r="D21" s="184"/>
      <c r="E21" s="184"/>
      <c r="F21" s="184"/>
      <c r="G21" s="184"/>
      <c r="H21" s="184"/>
      <c r="I21" s="184"/>
      <c r="J21" s="184"/>
      <c r="K21" s="184"/>
      <c r="L21" s="184"/>
      <c r="M21" s="177"/>
      <c r="N21" s="177"/>
      <c r="O21" s="177"/>
      <c r="P21" s="178"/>
    </row>
    <row r="22" spans="2:16" s="151" customFormat="1" ht="19.5" customHeight="1">
      <c r="B22" s="644" t="s">
        <v>483</v>
      </c>
      <c r="C22" s="645"/>
      <c r="D22" s="645"/>
      <c r="E22" s="645"/>
      <c r="F22" s="645"/>
      <c r="G22" s="645"/>
      <c r="H22" s="645"/>
      <c r="I22" s="645"/>
      <c r="J22" s="645"/>
      <c r="K22" s="645"/>
      <c r="L22" s="645"/>
      <c r="M22" s="645"/>
      <c r="N22" s="645"/>
      <c r="O22" s="645"/>
      <c r="P22" s="646"/>
    </row>
    <row r="23" spans="2:16" s="151" customFormat="1" ht="19.5" customHeight="1">
      <c r="B23" s="185"/>
      <c r="C23" s="186"/>
      <c r="D23" s="186"/>
      <c r="E23" s="186"/>
      <c r="F23" s="186"/>
      <c r="G23" s="186"/>
      <c r="H23" s="186"/>
      <c r="I23" s="186"/>
      <c r="J23" s="186"/>
      <c r="K23" s="186"/>
      <c r="L23" s="186"/>
      <c r="M23" s="181"/>
      <c r="N23" s="181"/>
      <c r="O23" s="181"/>
      <c r="P23" s="182"/>
    </row>
    <row r="24" spans="2:16" s="151" customFormat="1" ht="19.5" customHeight="1" thickBot="1">
      <c r="B24" s="187"/>
      <c r="C24" s="188"/>
      <c r="D24" s="188"/>
      <c r="E24" s="188"/>
      <c r="F24" s="188"/>
      <c r="G24" s="188"/>
      <c r="H24" s="188"/>
      <c r="I24" s="188"/>
      <c r="J24" s="188"/>
      <c r="K24" s="188"/>
      <c r="L24" s="188"/>
      <c r="M24" s="177"/>
      <c r="N24" s="177"/>
      <c r="O24" s="177"/>
      <c r="P24" s="178"/>
    </row>
    <row r="25" spans="2:16" s="151" customFormat="1" ht="19.5" customHeight="1">
      <c r="B25" s="644" t="s">
        <v>481</v>
      </c>
      <c r="C25" s="645"/>
      <c r="D25" s="645"/>
      <c r="E25" s="645"/>
      <c r="F25" s="645"/>
      <c r="G25" s="645"/>
      <c r="H25" s="645"/>
      <c r="I25" s="645"/>
      <c r="J25" s="645"/>
      <c r="K25" s="645"/>
      <c r="L25" s="645"/>
      <c r="M25" s="645"/>
      <c r="N25" s="645"/>
      <c r="O25" s="645"/>
      <c r="P25" s="646"/>
    </row>
    <row r="26" spans="2:16" s="151" customFormat="1" ht="19.5" customHeight="1">
      <c r="B26" s="189"/>
      <c r="C26" s="190"/>
      <c r="D26" s="190"/>
      <c r="E26" s="190"/>
      <c r="F26" s="190"/>
      <c r="G26" s="190"/>
      <c r="H26" s="190"/>
      <c r="I26" s="190"/>
      <c r="J26" s="190"/>
      <c r="K26" s="190"/>
      <c r="L26" s="190"/>
      <c r="M26" s="181"/>
      <c r="N26" s="181"/>
      <c r="O26" s="181"/>
      <c r="P26" s="182"/>
    </row>
    <row r="27" spans="2:16" s="151" customFormat="1" ht="19.5" customHeight="1" thickBot="1">
      <c r="B27" s="187"/>
      <c r="C27" s="188"/>
      <c r="D27" s="188"/>
      <c r="E27" s="188"/>
      <c r="F27" s="188"/>
      <c r="G27" s="188"/>
      <c r="H27" s="188"/>
      <c r="I27" s="188"/>
      <c r="J27" s="188"/>
      <c r="K27" s="188"/>
      <c r="L27" s="188"/>
      <c r="M27" s="177"/>
      <c r="N27" s="177"/>
      <c r="O27" s="177"/>
      <c r="P27" s="178"/>
    </row>
    <row r="28" spans="2:16" s="1" customFormat="1" ht="19.5" thickBot="1">
      <c r="B28" s="2"/>
      <c r="C28" s="2"/>
      <c r="D28" s="2"/>
      <c r="E28" s="2"/>
      <c r="F28" s="2"/>
      <c r="G28" s="2"/>
      <c r="H28" s="2"/>
      <c r="I28" s="2"/>
      <c r="J28" s="2"/>
      <c r="K28" s="2"/>
      <c r="L28" s="2"/>
    </row>
    <row r="29" spans="2:16" s="163" customFormat="1" ht="9.75" customHeight="1">
      <c r="B29" s="191"/>
      <c r="C29" s="192"/>
      <c r="D29" s="192"/>
      <c r="E29" s="192"/>
      <c r="F29" s="192"/>
      <c r="G29" s="192"/>
      <c r="H29" s="192"/>
      <c r="I29" s="192"/>
      <c r="J29" s="192"/>
      <c r="K29" s="192"/>
      <c r="L29" s="192"/>
      <c r="M29" s="193"/>
      <c r="N29" s="193"/>
      <c r="O29" s="193"/>
      <c r="P29" s="194"/>
    </row>
    <row r="30" spans="2:16" s="151" customFormat="1">
      <c r="B30" s="630" t="s">
        <v>0</v>
      </c>
      <c r="C30" s="631"/>
      <c r="D30" s="631"/>
      <c r="E30" s="631"/>
      <c r="F30" s="631"/>
      <c r="G30" s="631"/>
      <c r="H30" s="631"/>
      <c r="I30" s="631"/>
      <c r="J30" s="631"/>
      <c r="K30" s="631"/>
      <c r="L30" s="631"/>
      <c r="M30" s="181"/>
      <c r="N30" s="181"/>
      <c r="O30" s="181"/>
      <c r="P30" s="182"/>
    </row>
    <row r="31" spans="2:16" s="151" customFormat="1">
      <c r="B31" s="195"/>
      <c r="C31" s="181"/>
      <c r="D31" s="181"/>
      <c r="E31" s="181"/>
      <c r="F31" s="181"/>
      <c r="G31" s="181"/>
      <c r="H31" s="181"/>
      <c r="I31" s="181"/>
      <c r="J31" s="181"/>
      <c r="K31" s="181"/>
      <c r="L31" s="181"/>
      <c r="M31" s="181"/>
      <c r="N31" s="181"/>
      <c r="O31" s="181"/>
      <c r="P31" s="182"/>
    </row>
    <row r="32" spans="2:16" s="151" customFormat="1">
      <c r="B32" s="647" t="s">
        <v>232</v>
      </c>
      <c r="C32" s="648"/>
      <c r="D32" s="648"/>
      <c r="E32" s="648"/>
      <c r="F32" s="648"/>
      <c r="G32" s="648"/>
      <c r="H32" s="648"/>
      <c r="I32" s="648"/>
      <c r="J32" s="648"/>
      <c r="K32" s="648"/>
      <c r="L32" s="648"/>
      <c r="M32" s="648"/>
      <c r="N32" s="648"/>
      <c r="O32" s="648"/>
      <c r="P32" s="649"/>
    </row>
    <row r="33" spans="2:16" s="151" customFormat="1">
      <c r="B33" s="196"/>
      <c r="C33" s="197"/>
      <c r="D33" s="197"/>
      <c r="E33" s="197"/>
      <c r="F33" s="197"/>
      <c r="G33" s="197"/>
      <c r="H33" s="197"/>
      <c r="I33" s="197"/>
      <c r="J33" s="197"/>
      <c r="K33" s="197"/>
      <c r="L33" s="197"/>
      <c r="M33" s="198"/>
      <c r="N33" s="181"/>
      <c r="O33" s="181"/>
      <c r="P33" s="182"/>
    </row>
    <row r="34" spans="2:16" s="152" customFormat="1">
      <c r="B34" s="630" t="s">
        <v>263</v>
      </c>
      <c r="C34" s="631"/>
      <c r="D34" s="631"/>
      <c r="E34" s="631"/>
      <c r="F34" s="631"/>
      <c r="G34" s="631"/>
      <c r="H34" s="631"/>
      <c r="I34" s="631"/>
      <c r="J34" s="631"/>
      <c r="K34" s="631"/>
      <c r="L34" s="631"/>
      <c r="M34" s="631"/>
      <c r="N34" s="631"/>
      <c r="O34" s="631"/>
      <c r="P34" s="650"/>
    </row>
    <row r="35" spans="2:16" s="152" customFormat="1">
      <c r="B35" s="199"/>
      <c r="C35" s="200"/>
      <c r="D35" s="200"/>
      <c r="E35" s="200"/>
      <c r="F35" s="200"/>
      <c r="G35" s="200"/>
      <c r="H35" s="200"/>
      <c r="I35" s="200"/>
      <c r="J35" s="200"/>
      <c r="K35" s="200"/>
      <c r="L35" s="200"/>
      <c r="M35" s="200"/>
      <c r="N35" s="200"/>
      <c r="O35" s="200"/>
      <c r="P35" s="201"/>
    </row>
    <row r="36" spans="2:16" s="151" customFormat="1">
      <c r="B36" s="626" t="s">
        <v>484</v>
      </c>
      <c r="C36" s="627"/>
      <c r="D36" s="627"/>
      <c r="E36" s="627"/>
      <c r="F36" s="627"/>
      <c r="G36" s="627"/>
      <c r="H36" s="627"/>
      <c r="I36" s="627"/>
      <c r="J36" s="627"/>
      <c r="K36" s="627"/>
      <c r="L36" s="627"/>
      <c r="M36" s="627"/>
      <c r="N36" s="627"/>
      <c r="O36" s="627"/>
      <c r="P36" s="628"/>
    </row>
    <row r="37" spans="2:16" s="151" customFormat="1">
      <c r="B37" s="626"/>
      <c r="C37" s="627"/>
      <c r="D37" s="627"/>
      <c r="E37" s="627"/>
      <c r="F37" s="627"/>
      <c r="G37" s="627"/>
      <c r="H37" s="627"/>
      <c r="I37" s="627"/>
      <c r="J37" s="627"/>
      <c r="K37" s="627"/>
      <c r="L37" s="627"/>
      <c r="M37" s="627"/>
      <c r="N37" s="627"/>
      <c r="O37" s="627"/>
      <c r="P37" s="628"/>
    </row>
    <row r="38" spans="2:16" s="151" customFormat="1" ht="9" customHeight="1" thickBot="1">
      <c r="B38" s="202"/>
      <c r="C38" s="177"/>
      <c r="D38" s="177"/>
      <c r="E38" s="177"/>
      <c r="F38" s="177"/>
      <c r="G38" s="177"/>
      <c r="H38" s="177"/>
      <c r="I38" s="177"/>
      <c r="J38" s="177"/>
      <c r="K38" s="177"/>
      <c r="L38" s="177"/>
      <c r="M38" s="177"/>
      <c r="N38" s="177"/>
      <c r="O38" s="177"/>
      <c r="P38" s="178"/>
    </row>
  </sheetData>
  <sheetProtection password="C54C" sheet="1" objects="1" scenarios="1" formatRows="0"/>
  <mergeCells count="12">
    <mergeCell ref="B36:P37"/>
    <mergeCell ref="B2:L2"/>
    <mergeCell ref="B30:L30"/>
    <mergeCell ref="B5:P5"/>
    <mergeCell ref="B7:P8"/>
    <mergeCell ref="B4:P4"/>
    <mergeCell ref="B25:P25"/>
    <mergeCell ref="B32:P32"/>
    <mergeCell ref="B34:P34"/>
    <mergeCell ref="B16:P17"/>
    <mergeCell ref="B19:P19"/>
    <mergeCell ref="B22:P2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59999389629810485"/>
    <pageSetUpPr fitToPage="1"/>
  </sheetPr>
  <dimension ref="A1:R49"/>
  <sheetViews>
    <sheetView showGridLines="0" zoomScaleNormal="100" workbookViewId="0"/>
  </sheetViews>
  <sheetFormatPr defaultRowHeight="14.25"/>
  <cols>
    <col min="1" max="1" width="5.5703125" style="22" customWidth="1"/>
    <col min="2" max="15" width="9.140625" style="22"/>
    <col min="16" max="16" width="10" style="22" customWidth="1"/>
    <col min="17" max="16384" width="9.140625" style="22"/>
  </cols>
  <sheetData>
    <row r="1" spans="2:18">
      <c r="B1" s="227" t="s">
        <v>486</v>
      </c>
    </row>
    <row r="2" spans="2:18" ht="15">
      <c r="B2" s="664" t="s">
        <v>443</v>
      </c>
      <c r="C2" s="664"/>
      <c r="D2" s="664"/>
      <c r="E2" s="664"/>
      <c r="F2" s="664"/>
      <c r="G2" s="664"/>
      <c r="H2" s="664"/>
      <c r="I2" s="664"/>
      <c r="J2" s="664"/>
      <c r="K2" s="664"/>
      <c r="L2" s="664"/>
      <c r="M2" s="664"/>
      <c r="N2" s="664"/>
      <c r="O2" s="664"/>
      <c r="P2" s="664"/>
    </row>
    <row r="3" spans="2:18" ht="15">
      <c r="B3" s="779" t="s">
        <v>442</v>
      </c>
      <c r="C3" s="779"/>
      <c r="D3" s="779"/>
      <c r="E3" s="779"/>
      <c r="F3" s="779"/>
      <c r="G3" s="779"/>
      <c r="H3" s="779"/>
      <c r="I3" s="779"/>
      <c r="J3" s="779"/>
      <c r="K3" s="779"/>
      <c r="L3" s="779"/>
      <c r="M3" s="779"/>
      <c r="N3" s="779"/>
      <c r="O3" s="779"/>
      <c r="P3" s="779"/>
    </row>
    <row r="4" spans="2:18" ht="15.75">
      <c r="B4" s="672" t="s">
        <v>441</v>
      </c>
      <c r="C4" s="672"/>
      <c r="D4" s="672"/>
      <c r="E4" s="672"/>
      <c r="F4" s="672"/>
      <c r="G4" s="672"/>
      <c r="H4" s="672"/>
      <c r="I4" s="672"/>
      <c r="J4" s="672"/>
      <c r="K4" s="672"/>
      <c r="L4" s="672"/>
      <c r="M4" s="672"/>
      <c r="N4" s="672"/>
      <c r="O4" s="672"/>
      <c r="P4" s="672"/>
    </row>
    <row r="5" spans="2:18" ht="15.75">
      <c r="B5" s="672" t="s">
        <v>440</v>
      </c>
      <c r="C5" s="672"/>
      <c r="D5" s="672"/>
      <c r="E5" s="672"/>
      <c r="F5" s="672"/>
      <c r="G5" s="672"/>
      <c r="H5" s="672"/>
      <c r="I5" s="672"/>
      <c r="J5" s="672"/>
      <c r="K5" s="672"/>
      <c r="L5" s="672"/>
      <c r="M5" s="672"/>
      <c r="N5" s="672"/>
      <c r="O5" s="672"/>
      <c r="P5" s="672"/>
      <c r="R5" s="23"/>
    </row>
    <row r="6" spans="2:18" ht="15" thickBot="1"/>
    <row r="7" spans="2:18" ht="15" customHeight="1">
      <c r="B7" s="300" t="s">
        <v>280</v>
      </c>
      <c r="C7" s="416"/>
      <c r="D7" s="416"/>
      <c r="E7" s="416"/>
      <c r="F7" s="416"/>
      <c r="G7" s="416"/>
      <c r="H7" s="416"/>
      <c r="I7" s="416"/>
      <c r="J7" s="416"/>
      <c r="K7" s="416"/>
      <c r="L7" s="416"/>
      <c r="M7" s="416"/>
      <c r="N7" s="416"/>
      <c r="O7" s="416"/>
      <c r="P7" s="415"/>
    </row>
    <row r="8" spans="2:18">
      <c r="B8" s="780" t="s">
        <v>439</v>
      </c>
      <c r="C8" s="781"/>
      <c r="D8" s="781"/>
      <c r="E8" s="781"/>
      <c r="F8" s="781"/>
      <c r="G8" s="781"/>
      <c r="H8" s="781"/>
      <c r="I8" s="781"/>
      <c r="J8" s="781"/>
      <c r="K8" s="781"/>
      <c r="L8" s="781"/>
      <c r="M8" s="781"/>
      <c r="N8" s="781"/>
      <c r="O8" s="781"/>
      <c r="P8" s="782"/>
    </row>
    <row r="9" spans="2:18">
      <c r="B9" s="780"/>
      <c r="C9" s="781"/>
      <c r="D9" s="781"/>
      <c r="E9" s="781"/>
      <c r="F9" s="781"/>
      <c r="G9" s="781"/>
      <c r="H9" s="781"/>
      <c r="I9" s="781"/>
      <c r="J9" s="781"/>
      <c r="K9" s="781"/>
      <c r="L9" s="781"/>
      <c r="M9" s="781"/>
      <c r="N9" s="781"/>
      <c r="O9" s="781"/>
      <c r="P9" s="782"/>
    </row>
    <row r="10" spans="2:18">
      <c r="B10" s="30"/>
      <c r="C10" s="24"/>
      <c r="D10" s="24"/>
      <c r="E10" s="24"/>
      <c r="F10" s="24"/>
      <c r="G10" s="24"/>
      <c r="H10" s="24"/>
      <c r="I10" s="24"/>
      <c r="J10" s="24"/>
      <c r="K10" s="24"/>
      <c r="L10" s="24"/>
      <c r="M10" s="24"/>
      <c r="N10" s="24"/>
      <c r="O10" s="24"/>
      <c r="P10" s="31"/>
    </row>
    <row r="11" spans="2:18">
      <c r="B11" s="30"/>
      <c r="C11" s="24"/>
      <c r="D11" s="24"/>
      <c r="E11" s="24"/>
      <c r="F11" s="24"/>
      <c r="G11" s="24"/>
      <c r="H11" s="24"/>
      <c r="I11" s="24"/>
      <c r="J11" s="24"/>
      <c r="K11" s="24"/>
      <c r="L11" s="24"/>
      <c r="M11" s="24"/>
      <c r="N11" s="24"/>
      <c r="O11" s="24"/>
      <c r="P11" s="31"/>
    </row>
    <row r="12" spans="2:18">
      <c r="B12" s="30"/>
      <c r="C12" s="24"/>
      <c r="D12" s="24"/>
      <c r="E12" s="24"/>
      <c r="F12" s="24"/>
      <c r="G12" s="24"/>
      <c r="H12" s="24"/>
      <c r="I12" s="24"/>
      <c r="J12" s="24"/>
      <c r="K12" s="24"/>
      <c r="L12" s="24"/>
      <c r="M12" s="24"/>
      <c r="N12" s="24"/>
      <c r="O12" s="24"/>
      <c r="P12" s="31"/>
    </row>
    <row r="13" spans="2:18">
      <c r="B13" s="30" t="s">
        <v>262</v>
      </c>
      <c r="C13" s="24"/>
      <c r="D13" s="24"/>
      <c r="E13" s="24"/>
      <c r="F13" s="24"/>
      <c r="G13" s="24"/>
      <c r="H13" s="24"/>
      <c r="I13" s="24"/>
      <c r="J13" s="24"/>
      <c r="K13" s="24"/>
      <c r="L13" s="24"/>
      <c r="M13" s="24"/>
      <c r="N13" s="24"/>
      <c r="O13" s="24"/>
      <c r="P13" s="31"/>
    </row>
    <row r="14" spans="2:18" s="8" customFormat="1">
      <c r="B14" s="12" t="s">
        <v>261</v>
      </c>
      <c r="C14" s="9"/>
      <c r="D14" s="9"/>
      <c r="E14" s="9"/>
      <c r="F14" s="9"/>
      <c r="G14" s="9"/>
      <c r="H14" s="9"/>
      <c r="I14" s="9"/>
      <c r="J14" s="9"/>
      <c r="K14" s="9"/>
      <c r="L14" s="9"/>
      <c r="M14" s="9"/>
      <c r="N14" s="9"/>
      <c r="O14" s="9"/>
      <c r="P14" s="13"/>
    </row>
    <row r="15" spans="2:18" s="8" customFormat="1">
      <c r="B15" s="12" t="s">
        <v>260</v>
      </c>
      <c r="C15" s="9"/>
      <c r="D15" s="9"/>
      <c r="E15" s="9"/>
      <c r="F15" s="9"/>
      <c r="G15" s="9"/>
      <c r="H15" s="9"/>
      <c r="I15" s="9"/>
      <c r="J15" s="9"/>
      <c r="K15" s="9"/>
      <c r="L15" s="9"/>
      <c r="M15" s="9"/>
      <c r="N15" s="9"/>
      <c r="O15" s="9"/>
      <c r="P15" s="13"/>
    </row>
    <row r="16" spans="2:18" ht="15" thickBot="1">
      <c r="B16" s="32"/>
      <c r="C16" s="33"/>
      <c r="D16" s="33"/>
      <c r="E16" s="33"/>
      <c r="F16" s="33"/>
      <c r="G16" s="33"/>
      <c r="H16" s="33"/>
      <c r="I16" s="33"/>
      <c r="J16" s="33"/>
      <c r="K16" s="33"/>
      <c r="L16" s="33"/>
      <c r="M16" s="33"/>
      <c r="N16" s="33"/>
      <c r="O16" s="33"/>
      <c r="P16" s="34"/>
    </row>
    <row r="17" spans="1:16">
      <c r="B17" s="24"/>
      <c r="C17" s="24"/>
      <c r="D17" s="24"/>
      <c r="E17" s="24"/>
      <c r="F17" s="24"/>
      <c r="G17" s="24"/>
      <c r="H17" s="24"/>
      <c r="I17" s="24"/>
      <c r="J17" s="24"/>
      <c r="K17" s="24"/>
      <c r="L17" s="24"/>
      <c r="M17" s="24"/>
      <c r="N17" s="35"/>
      <c r="O17" s="24"/>
      <c r="P17" s="24"/>
    </row>
    <row r="18" spans="1:16">
      <c r="B18" s="22" t="s">
        <v>0</v>
      </c>
    </row>
    <row r="20" spans="1:16" s="20" customFormat="1">
      <c r="B20" s="662" t="s">
        <v>438</v>
      </c>
      <c r="C20" s="662"/>
      <c r="D20" s="662"/>
      <c r="E20" s="662"/>
      <c r="F20" s="662"/>
      <c r="G20" s="662"/>
      <c r="H20" s="662"/>
      <c r="I20" s="662"/>
      <c r="J20" s="662"/>
      <c r="K20" s="662"/>
      <c r="L20" s="662"/>
      <c r="M20" s="662"/>
      <c r="N20" s="662"/>
      <c r="O20" s="662"/>
      <c r="P20" s="662"/>
    </row>
    <row r="21" spans="1:16" s="20" customFormat="1">
      <c r="B21" s="662"/>
      <c r="C21" s="662"/>
      <c r="D21" s="662"/>
      <c r="E21" s="662"/>
      <c r="F21" s="662"/>
      <c r="G21" s="662"/>
      <c r="H21" s="662"/>
      <c r="I21" s="662"/>
      <c r="J21" s="662"/>
      <c r="K21" s="662"/>
      <c r="L21" s="662"/>
      <c r="M21" s="662"/>
      <c r="N21" s="662"/>
      <c r="O21" s="662"/>
      <c r="P21" s="662"/>
    </row>
    <row r="22" spans="1:16">
      <c r="A22" s="20"/>
      <c r="C22" s="661" t="s">
        <v>487</v>
      </c>
      <c r="D22" s="661"/>
      <c r="E22" s="661"/>
      <c r="F22" s="661"/>
      <c r="G22" s="661"/>
      <c r="H22" s="661"/>
      <c r="I22" s="661"/>
      <c r="J22" s="661"/>
      <c r="K22" s="661"/>
      <c r="L22" s="661"/>
      <c r="M22" s="661"/>
      <c r="N22" s="661"/>
      <c r="O22" s="661"/>
      <c r="P22" s="661"/>
    </row>
    <row r="23" spans="1:16">
      <c r="A23" s="20"/>
      <c r="C23" s="661"/>
      <c r="D23" s="661"/>
      <c r="E23" s="661"/>
      <c r="F23" s="661"/>
      <c r="G23" s="661"/>
      <c r="H23" s="661"/>
      <c r="I23" s="661"/>
      <c r="J23" s="661"/>
      <c r="K23" s="661"/>
      <c r="L23" s="661"/>
      <c r="M23" s="661"/>
      <c r="N23" s="661"/>
      <c r="O23" s="661"/>
      <c r="P23" s="661"/>
    </row>
    <row r="24" spans="1:16">
      <c r="A24" s="20"/>
      <c r="C24" s="775" t="s">
        <v>488</v>
      </c>
      <c r="D24" s="775"/>
      <c r="E24" s="775"/>
      <c r="F24" s="775"/>
      <c r="G24" s="775"/>
      <c r="H24" s="775"/>
      <c r="I24" s="775"/>
      <c r="J24" s="775"/>
      <c r="K24" s="775"/>
      <c r="L24" s="775"/>
      <c r="M24" s="775"/>
      <c r="N24" s="775"/>
      <c r="O24" s="775"/>
      <c r="P24" s="775"/>
    </row>
    <row r="25" spans="1:16">
      <c r="A25" s="20"/>
      <c r="C25" s="22" t="s">
        <v>437</v>
      </c>
    </row>
    <row r="26" spans="1:16" s="20" customFormat="1"/>
    <row r="27" spans="1:16">
      <c r="A27" s="20"/>
      <c r="B27" s="22" t="s">
        <v>8</v>
      </c>
    </row>
    <row r="28" spans="1:16">
      <c r="A28" s="20"/>
      <c r="B28" s="22" t="s">
        <v>274</v>
      </c>
    </row>
    <row r="29" spans="1:16" s="20" customFormat="1"/>
    <row r="30" spans="1:16" s="8" customFormat="1">
      <c r="B30" s="783" t="s">
        <v>259</v>
      </c>
      <c r="C30" s="783"/>
      <c r="D30" s="783"/>
      <c r="E30" s="783"/>
      <c r="F30" s="783"/>
      <c r="G30" s="783"/>
      <c r="H30" s="783"/>
      <c r="I30" s="783"/>
      <c r="J30" s="783"/>
      <c r="K30" s="783"/>
      <c r="L30" s="783"/>
      <c r="M30" s="783"/>
      <c r="N30" s="783"/>
      <c r="O30" s="783"/>
      <c r="P30" s="783"/>
    </row>
    <row r="31" spans="1:16" s="8" customFormat="1">
      <c r="B31" s="783"/>
      <c r="C31" s="783"/>
      <c r="D31" s="783"/>
      <c r="E31" s="783"/>
      <c r="F31" s="783"/>
      <c r="G31" s="783"/>
      <c r="H31" s="783"/>
      <c r="I31" s="783"/>
      <c r="J31" s="783"/>
      <c r="K31" s="783"/>
      <c r="L31" s="783"/>
      <c r="M31" s="783"/>
      <c r="N31" s="783"/>
      <c r="O31" s="783"/>
      <c r="P31" s="783"/>
    </row>
    <row r="32" spans="1:16" s="158" customFormat="1" ht="14.25" customHeight="1">
      <c r="B32" s="658" t="s">
        <v>269</v>
      </c>
      <c r="C32" s="658"/>
      <c r="D32" s="658"/>
      <c r="E32" s="658"/>
      <c r="F32" s="658"/>
      <c r="G32" s="658"/>
      <c r="H32" s="658"/>
      <c r="I32" s="658"/>
      <c r="J32" s="658"/>
      <c r="K32" s="658"/>
      <c r="L32" s="658"/>
      <c r="M32" s="658"/>
      <c r="N32" s="658"/>
      <c r="O32" s="658"/>
      <c r="P32" s="658"/>
    </row>
    <row r="33" spans="1:16" s="158" customFormat="1" ht="14.25" customHeight="1">
      <c r="B33" s="658"/>
      <c r="C33" s="658"/>
      <c r="D33" s="658"/>
      <c r="E33" s="658"/>
      <c r="F33" s="658"/>
      <c r="G33" s="658"/>
      <c r="H33" s="658"/>
      <c r="I33" s="658"/>
      <c r="J33" s="658"/>
      <c r="K33" s="658"/>
      <c r="L33" s="658"/>
      <c r="M33" s="658"/>
      <c r="N33" s="658"/>
      <c r="O33" s="658"/>
      <c r="P33" s="658"/>
    </row>
    <row r="34" spans="1:16" ht="14.25" customHeight="1">
      <c r="A34" s="20"/>
      <c r="C34" s="661" t="s">
        <v>436</v>
      </c>
      <c r="D34" s="661"/>
      <c r="E34" s="661"/>
      <c r="F34" s="661"/>
      <c r="G34" s="661"/>
      <c r="H34" s="661"/>
      <c r="I34" s="661"/>
      <c r="J34" s="661"/>
      <c r="K34" s="661"/>
      <c r="L34" s="661"/>
      <c r="M34" s="661"/>
      <c r="N34" s="661"/>
      <c r="O34" s="661"/>
      <c r="P34" s="661"/>
    </row>
    <row r="35" spans="1:16">
      <c r="A35" s="20"/>
      <c r="C35" s="661"/>
      <c r="D35" s="661"/>
      <c r="E35" s="661"/>
      <c r="F35" s="661"/>
      <c r="G35" s="661"/>
      <c r="H35" s="661"/>
      <c r="I35" s="661"/>
      <c r="J35" s="661"/>
      <c r="K35" s="661"/>
      <c r="L35" s="661"/>
      <c r="M35" s="661"/>
      <c r="N35" s="661"/>
      <c r="O35" s="661"/>
      <c r="P35" s="661"/>
    </row>
    <row r="36" spans="1:16" ht="14.25" customHeight="1">
      <c r="A36" s="20"/>
      <c r="C36" s="661" t="s">
        <v>435</v>
      </c>
      <c r="D36" s="661"/>
      <c r="E36" s="661"/>
      <c r="F36" s="661"/>
      <c r="G36" s="661"/>
      <c r="H36" s="661"/>
      <c r="I36" s="661"/>
      <c r="J36" s="661"/>
      <c r="K36" s="661"/>
      <c r="L36" s="661"/>
      <c r="M36" s="661"/>
      <c r="N36" s="661"/>
      <c r="O36" s="661"/>
      <c r="P36" s="661"/>
    </row>
    <row r="37" spans="1:16">
      <c r="A37" s="20"/>
      <c r="C37" s="661"/>
      <c r="D37" s="661"/>
      <c r="E37" s="661"/>
      <c r="F37" s="661"/>
      <c r="G37" s="661"/>
      <c r="H37" s="661"/>
      <c r="I37" s="661"/>
      <c r="J37" s="661"/>
      <c r="K37" s="661"/>
      <c r="L37" s="661"/>
      <c r="M37" s="661"/>
      <c r="N37" s="661"/>
      <c r="O37" s="661"/>
      <c r="P37" s="661"/>
    </row>
    <row r="38" spans="1:16" s="20" customFormat="1"/>
    <row r="39" spans="1:16" s="20" customFormat="1"/>
    <row r="40" spans="1:16">
      <c r="A40" s="20"/>
      <c r="B40" s="784" t="s">
        <v>434</v>
      </c>
      <c r="C40" s="784"/>
      <c r="D40" s="784"/>
      <c r="E40" s="784"/>
      <c r="F40" s="784"/>
      <c r="G40" s="784"/>
      <c r="H40" s="784"/>
      <c r="I40" s="784"/>
      <c r="J40" s="784"/>
      <c r="K40" s="784"/>
      <c r="L40" s="784"/>
      <c r="M40" s="784"/>
      <c r="N40" s="784"/>
      <c r="O40" s="784"/>
      <c r="P40" s="784"/>
    </row>
    <row r="41" spans="1:16">
      <c r="A41" s="20"/>
      <c r="B41" s="784"/>
      <c r="C41" s="784"/>
      <c r="D41" s="784"/>
      <c r="E41" s="784"/>
      <c r="F41" s="784"/>
      <c r="G41" s="784"/>
      <c r="H41" s="784"/>
      <c r="I41" s="784"/>
      <c r="J41" s="784"/>
      <c r="K41" s="784"/>
      <c r="L41" s="784"/>
      <c r="M41" s="784"/>
      <c r="N41" s="784"/>
      <c r="O41" s="784"/>
      <c r="P41" s="784"/>
    </row>
    <row r="43" spans="1:16" ht="15">
      <c r="B43" s="785" t="s">
        <v>12</v>
      </c>
      <c r="C43" s="786"/>
      <c r="D43" s="786"/>
      <c r="E43" s="786"/>
      <c r="F43" s="786"/>
      <c r="G43" s="786"/>
      <c r="H43" s="786"/>
      <c r="I43" s="786"/>
      <c r="J43" s="786"/>
      <c r="K43" s="786"/>
      <c r="L43" s="786"/>
      <c r="M43" s="786"/>
      <c r="N43" s="786"/>
      <c r="O43" s="786"/>
      <c r="P43" s="787"/>
    </row>
    <row r="44" spans="1:16" ht="15">
      <c r="B44" s="791" t="s">
        <v>433</v>
      </c>
      <c r="C44" s="792"/>
      <c r="D44" s="792"/>
      <c r="E44" s="792"/>
      <c r="F44" s="792"/>
      <c r="G44" s="792"/>
      <c r="H44" s="792"/>
      <c r="I44" s="792"/>
      <c r="J44" s="792"/>
      <c r="K44" s="792"/>
      <c r="L44" s="792"/>
      <c r="M44" s="792"/>
      <c r="N44" s="792"/>
      <c r="O44" s="792"/>
      <c r="P44" s="793"/>
    </row>
    <row r="45" spans="1:16" ht="15" customHeight="1">
      <c r="B45" s="788" t="s">
        <v>432</v>
      </c>
      <c r="C45" s="789"/>
      <c r="D45" s="789"/>
      <c r="E45" s="789"/>
      <c r="F45" s="789"/>
      <c r="G45" s="789"/>
      <c r="H45" s="789"/>
      <c r="I45" s="789"/>
      <c r="J45" s="789"/>
      <c r="K45" s="789"/>
      <c r="L45" s="789"/>
      <c r="M45" s="789"/>
      <c r="N45" s="789"/>
      <c r="O45" s="789"/>
      <c r="P45" s="790"/>
    </row>
    <row r="46" spans="1:16">
      <c r="B46" s="788"/>
      <c r="C46" s="789"/>
      <c r="D46" s="789"/>
      <c r="E46" s="789"/>
      <c r="F46" s="789"/>
      <c r="G46" s="789"/>
      <c r="H46" s="789"/>
      <c r="I46" s="789"/>
      <c r="J46" s="789"/>
      <c r="K46" s="789"/>
      <c r="L46" s="789"/>
      <c r="M46" s="789"/>
      <c r="N46" s="789"/>
      <c r="O46" s="789"/>
      <c r="P46" s="790"/>
    </row>
    <row r="47" spans="1:16" ht="15">
      <c r="B47" s="776" t="s">
        <v>431</v>
      </c>
      <c r="C47" s="777"/>
      <c r="D47" s="777"/>
      <c r="E47" s="777"/>
      <c r="F47" s="777"/>
      <c r="G47" s="777"/>
      <c r="H47" s="777"/>
      <c r="I47" s="777"/>
      <c r="J47" s="777"/>
      <c r="K47" s="777"/>
      <c r="L47" s="777"/>
      <c r="M47" s="777"/>
      <c r="N47" s="777"/>
      <c r="O47" s="777"/>
      <c r="P47" s="778"/>
    </row>
    <row r="48" spans="1:16">
      <c r="B48" s="18"/>
      <c r="C48" s="18"/>
      <c r="D48" s="18"/>
      <c r="E48" s="18"/>
      <c r="F48" s="18"/>
      <c r="G48" s="18"/>
      <c r="H48" s="18"/>
      <c r="I48" s="18"/>
      <c r="J48" s="18"/>
      <c r="K48" s="18"/>
      <c r="L48" s="18"/>
      <c r="M48" s="18"/>
      <c r="N48" s="18"/>
      <c r="O48" s="18"/>
      <c r="P48" s="18"/>
    </row>
    <row r="49" spans="2:16">
      <c r="B49" s="18"/>
      <c r="C49" s="18"/>
      <c r="D49" s="18"/>
      <c r="E49" s="18"/>
      <c r="F49" s="18"/>
      <c r="G49" s="18"/>
      <c r="H49" s="18"/>
      <c r="I49" s="18"/>
      <c r="J49" s="18"/>
      <c r="K49" s="18"/>
      <c r="L49" s="18"/>
      <c r="M49" s="18"/>
      <c r="N49" s="18"/>
      <c r="O49" s="18"/>
      <c r="P49" s="18"/>
    </row>
  </sheetData>
  <sheetProtection password="C54C" sheet="1" objects="1" scenarios="1" formatRows="0"/>
  <mergeCells count="17">
    <mergeCell ref="B44:P44"/>
    <mergeCell ref="C24:P24"/>
    <mergeCell ref="B47:P47"/>
    <mergeCell ref="B2:P2"/>
    <mergeCell ref="B3:P3"/>
    <mergeCell ref="B4:P4"/>
    <mergeCell ref="B5:P5"/>
    <mergeCell ref="C22:P23"/>
    <mergeCell ref="B8:P9"/>
    <mergeCell ref="B20:P21"/>
    <mergeCell ref="B30:P31"/>
    <mergeCell ref="B32:P33"/>
    <mergeCell ref="C34:P35"/>
    <mergeCell ref="C36:P37"/>
    <mergeCell ref="B40:P41"/>
    <mergeCell ref="B43:P43"/>
    <mergeCell ref="B45:P46"/>
  </mergeCells>
  <hyperlinks>
    <hyperlink ref="C24:P24" location="Aligning_Your_Fiscal_Year_to_the_Grant_Request" display="See the Section called &quot;Aligning Your Fiscal Year to the Grant Request&quot; for more information."/>
  </hyperlinks>
  <pageMargins left="0.70866141732283472" right="0.70866141732283472" top="0.55118110236220474" bottom="0.55118110236220474" header="0.31496062992125984" footer="0.31496062992125984"/>
  <pageSetup scale="79" fitToHeight="0" orientation="landscape" r:id="rId1"/>
  <headerFooter>
    <oddFooter>&amp;L&amp;BCanada Council for the Arts Confidential&amp;B&amp;C&amp;D&amp;RPage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59999389629810485"/>
    <pageSetUpPr fitToPage="1"/>
  </sheetPr>
  <dimension ref="A1:J56"/>
  <sheetViews>
    <sheetView zoomScale="90" zoomScaleNormal="90" workbookViewId="0">
      <pane ySplit="6" topLeftCell="A7" activePane="bottomLeft" state="frozen"/>
      <selection pane="bottomLeft" activeCell="A7" sqref="A7"/>
    </sheetView>
  </sheetViews>
  <sheetFormatPr defaultRowHeight="14.25"/>
  <cols>
    <col min="1" max="1" width="2.7109375" style="417" customWidth="1"/>
    <col min="2" max="2" width="56.7109375" style="417" customWidth="1"/>
    <col min="3" max="3" width="20" style="417" customWidth="1"/>
    <col min="4" max="4" width="20.42578125" style="417" customWidth="1"/>
    <col min="5" max="5" width="20.140625" style="417" customWidth="1"/>
    <col min="6" max="6" width="20.28515625" style="417" customWidth="1"/>
    <col min="7" max="7" width="2.7109375" style="418" customWidth="1"/>
    <col min="8" max="8" width="20" style="417" customWidth="1"/>
    <col min="9" max="9" width="19.7109375" style="417" customWidth="1"/>
    <col min="10" max="10" width="2.7109375" style="417" customWidth="1"/>
    <col min="11" max="261" width="9.140625" style="417"/>
    <col min="262" max="262" width="55.7109375" style="417" customWidth="1"/>
    <col min="263" max="265" width="14" style="417" customWidth="1"/>
    <col min="266" max="517" width="9.140625" style="417"/>
    <col min="518" max="518" width="55.7109375" style="417" customWidth="1"/>
    <col min="519" max="521" width="14" style="417" customWidth="1"/>
    <col min="522" max="773" width="9.140625" style="417"/>
    <col min="774" max="774" width="55.7109375" style="417" customWidth="1"/>
    <col min="775" max="777" width="14" style="417" customWidth="1"/>
    <col min="778" max="1029" width="9.140625" style="417"/>
    <col min="1030" max="1030" width="55.7109375" style="417" customWidth="1"/>
    <col min="1031" max="1033" width="14" style="417" customWidth="1"/>
    <col min="1034" max="1285" width="9.140625" style="417"/>
    <col min="1286" max="1286" width="55.7109375" style="417" customWidth="1"/>
    <col min="1287" max="1289" width="14" style="417" customWidth="1"/>
    <col min="1290" max="1541" width="9.140625" style="417"/>
    <col min="1542" max="1542" width="55.7109375" style="417" customWidth="1"/>
    <col min="1543" max="1545" width="14" style="417" customWidth="1"/>
    <col min="1546" max="1797" width="9.140625" style="417"/>
    <col min="1798" max="1798" width="55.7109375" style="417" customWidth="1"/>
    <col min="1799" max="1801" width="14" style="417" customWidth="1"/>
    <col min="1802" max="2053" width="9.140625" style="417"/>
    <col min="2054" max="2054" width="55.7109375" style="417" customWidth="1"/>
    <col min="2055" max="2057" width="14" style="417" customWidth="1"/>
    <col min="2058" max="2309" width="9.140625" style="417"/>
    <col min="2310" max="2310" width="55.7109375" style="417" customWidth="1"/>
    <col min="2311" max="2313" width="14" style="417" customWidth="1"/>
    <col min="2314" max="2565" width="9.140625" style="417"/>
    <col min="2566" max="2566" width="55.7109375" style="417" customWidth="1"/>
    <col min="2567" max="2569" width="14" style="417" customWidth="1"/>
    <col min="2570" max="2821" width="9.140625" style="417"/>
    <col min="2822" max="2822" width="55.7109375" style="417" customWidth="1"/>
    <col min="2823" max="2825" width="14" style="417" customWidth="1"/>
    <col min="2826" max="3077" width="9.140625" style="417"/>
    <col min="3078" max="3078" width="55.7109375" style="417" customWidth="1"/>
    <col min="3079" max="3081" width="14" style="417" customWidth="1"/>
    <col min="3082" max="3333" width="9.140625" style="417"/>
    <col min="3334" max="3334" width="55.7109375" style="417" customWidth="1"/>
    <col min="3335" max="3337" width="14" style="417" customWidth="1"/>
    <col min="3338" max="3589" width="9.140625" style="417"/>
    <col min="3590" max="3590" width="55.7109375" style="417" customWidth="1"/>
    <col min="3591" max="3593" width="14" style="417" customWidth="1"/>
    <col min="3594" max="3845" width="9.140625" style="417"/>
    <col min="3846" max="3846" width="55.7109375" style="417" customWidth="1"/>
    <col min="3847" max="3849" width="14" style="417" customWidth="1"/>
    <col min="3850" max="4101" width="9.140625" style="417"/>
    <col min="4102" max="4102" width="55.7109375" style="417" customWidth="1"/>
    <col min="4103" max="4105" width="14" style="417" customWidth="1"/>
    <col min="4106" max="4357" width="9.140625" style="417"/>
    <col min="4358" max="4358" width="55.7109375" style="417" customWidth="1"/>
    <col min="4359" max="4361" width="14" style="417" customWidth="1"/>
    <col min="4362" max="4613" width="9.140625" style="417"/>
    <col min="4614" max="4614" width="55.7109375" style="417" customWidth="1"/>
    <col min="4615" max="4617" width="14" style="417" customWidth="1"/>
    <col min="4618" max="4869" width="9.140625" style="417"/>
    <col min="4870" max="4870" width="55.7109375" style="417" customWidth="1"/>
    <col min="4871" max="4873" width="14" style="417" customWidth="1"/>
    <col min="4874" max="5125" width="9.140625" style="417"/>
    <col min="5126" max="5126" width="55.7109375" style="417" customWidth="1"/>
    <col min="5127" max="5129" width="14" style="417" customWidth="1"/>
    <col min="5130" max="5381" width="9.140625" style="417"/>
    <col min="5382" max="5382" width="55.7109375" style="417" customWidth="1"/>
    <col min="5383" max="5385" width="14" style="417" customWidth="1"/>
    <col min="5386" max="5637" width="9.140625" style="417"/>
    <col min="5638" max="5638" width="55.7109375" style="417" customWidth="1"/>
    <col min="5639" max="5641" width="14" style="417" customWidth="1"/>
    <col min="5642" max="5893" width="9.140625" style="417"/>
    <col min="5894" max="5894" width="55.7109375" style="417" customWidth="1"/>
    <col min="5895" max="5897" width="14" style="417" customWidth="1"/>
    <col min="5898" max="6149" width="9.140625" style="417"/>
    <col min="6150" max="6150" width="55.7109375" style="417" customWidth="1"/>
    <col min="6151" max="6153" width="14" style="417" customWidth="1"/>
    <col min="6154" max="6405" width="9.140625" style="417"/>
    <col min="6406" max="6406" width="55.7109375" style="417" customWidth="1"/>
    <col min="6407" max="6409" width="14" style="417" customWidth="1"/>
    <col min="6410" max="6661" width="9.140625" style="417"/>
    <col min="6662" max="6662" width="55.7109375" style="417" customWidth="1"/>
    <col min="6663" max="6665" width="14" style="417" customWidth="1"/>
    <col min="6666" max="6917" width="9.140625" style="417"/>
    <col min="6918" max="6918" width="55.7109375" style="417" customWidth="1"/>
    <col min="6919" max="6921" width="14" style="417" customWidth="1"/>
    <col min="6922" max="7173" width="9.140625" style="417"/>
    <col min="7174" max="7174" width="55.7109375" style="417" customWidth="1"/>
    <col min="7175" max="7177" width="14" style="417" customWidth="1"/>
    <col min="7178" max="7429" width="9.140625" style="417"/>
    <col min="7430" max="7430" width="55.7109375" style="417" customWidth="1"/>
    <col min="7431" max="7433" width="14" style="417" customWidth="1"/>
    <col min="7434" max="7685" width="9.140625" style="417"/>
    <col min="7686" max="7686" width="55.7109375" style="417" customWidth="1"/>
    <col min="7687" max="7689" width="14" style="417" customWidth="1"/>
    <col min="7690" max="7941" width="9.140625" style="417"/>
    <col min="7942" max="7942" width="55.7109375" style="417" customWidth="1"/>
    <col min="7943" max="7945" width="14" style="417" customWidth="1"/>
    <col min="7946" max="8197" width="9.140625" style="417"/>
    <col min="8198" max="8198" width="55.7109375" style="417" customWidth="1"/>
    <col min="8199" max="8201" width="14" style="417" customWidth="1"/>
    <col min="8202" max="8453" width="9.140625" style="417"/>
    <col min="8454" max="8454" width="55.7109375" style="417" customWidth="1"/>
    <col min="8455" max="8457" width="14" style="417" customWidth="1"/>
    <col min="8458" max="8709" width="9.140625" style="417"/>
    <col min="8710" max="8710" width="55.7109375" style="417" customWidth="1"/>
    <col min="8711" max="8713" width="14" style="417" customWidth="1"/>
    <col min="8714" max="8965" width="9.140625" style="417"/>
    <col min="8966" max="8966" width="55.7109375" style="417" customWidth="1"/>
    <col min="8967" max="8969" width="14" style="417" customWidth="1"/>
    <col min="8970" max="9221" width="9.140625" style="417"/>
    <col min="9222" max="9222" width="55.7109375" style="417" customWidth="1"/>
    <col min="9223" max="9225" width="14" style="417" customWidth="1"/>
    <col min="9226" max="9477" width="9.140625" style="417"/>
    <col min="9478" max="9478" width="55.7109375" style="417" customWidth="1"/>
    <col min="9479" max="9481" width="14" style="417" customWidth="1"/>
    <col min="9482" max="9733" width="9.140625" style="417"/>
    <col min="9734" max="9734" width="55.7109375" style="417" customWidth="1"/>
    <col min="9735" max="9737" width="14" style="417" customWidth="1"/>
    <col min="9738" max="9989" width="9.140625" style="417"/>
    <col min="9990" max="9990" width="55.7109375" style="417" customWidth="1"/>
    <col min="9991" max="9993" width="14" style="417" customWidth="1"/>
    <col min="9994" max="10245" width="9.140625" style="417"/>
    <col min="10246" max="10246" width="55.7109375" style="417" customWidth="1"/>
    <col min="10247" max="10249" width="14" style="417" customWidth="1"/>
    <col min="10250" max="10501" width="9.140625" style="417"/>
    <col min="10502" max="10502" width="55.7109375" style="417" customWidth="1"/>
    <col min="10503" max="10505" width="14" style="417" customWidth="1"/>
    <col min="10506" max="10757" width="9.140625" style="417"/>
    <col min="10758" max="10758" width="55.7109375" style="417" customWidth="1"/>
    <col min="10759" max="10761" width="14" style="417" customWidth="1"/>
    <col min="10762" max="11013" width="9.140625" style="417"/>
    <col min="11014" max="11014" width="55.7109375" style="417" customWidth="1"/>
    <col min="11015" max="11017" width="14" style="417" customWidth="1"/>
    <col min="11018" max="11269" width="9.140625" style="417"/>
    <col min="11270" max="11270" width="55.7109375" style="417" customWidth="1"/>
    <col min="11271" max="11273" width="14" style="417" customWidth="1"/>
    <col min="11274" max="11525" width="9.140625" style="417"/>
    <col min="11526" max="11526" width="55.7109375" style="417" customWidth="1"/>
    <col min="11527" max="11529" width="14" style="417" customWidth="1"/>
    <col min="11530" max="11781" width="9.140625" style="417"/>
    <col min="11782" max="11782" width="55.7109375" style="417" customWidth="1"/>
    <col min="11783" max="11785" width="14" style="417" customWidth="1"/>
    <col min="11786" max="12037" width="9.140625" style="417"/>
    <col min="12038" max="12038" width="55.7109375" style="417" customWidth="1"/>
    <col min="12039" max="12041" width="14" style="417" customWidth="1"/>
    <col min="12042" max="12293" width="9.140625" style="417"/>
    <col min="12294" max="12294" width="55.7109375" style="417" customWidth="1"/>
    <col min="12295" max="12297" width="14" style="417" customWidth="1"/>
    <col min="12298" max="12549" width="9.140625" style="417"/>
    <col min="12550" max="12550" width="55.7109375" style="417" customWidth="1"/>
    <col min="12551" max="12553" width="14" style="417" customWidth="1"/>
    <col min="12554" max="12805" width="9.140625" style="417"/>
    <col min="12806" max="12806" width="55.7109375" style="417" customWidth="1"/>
    <col min="12807" max="12809" width="14" style="417" customWidth="1"/>
    <col min="12810" max="13061" width="9.140625" style="417"/>
    <col min="13062" max="13062" width="55.7109375" style="417" customWidth="1"/>
    <col min="13063" max="13065" width="14" style="417" customWidth="1"/>
    <col min="13066" max="13317" width="9.140625" style="417"/>
    <col min="13318" max="13318" width="55.7109375" style="417" customWidth="1"/>
    <col min="13319" max="13321" width="14" style="417" customWidth="1"/>
    <col min="13322" max="13573" width="9.140625" style="417"/>
    <col min="13574" max="13574" width="55.7109375" style="417" customWidth="1"/>
    <col min="13575" max="13577" width="14" style="417" customWidth="1"/>
    <col min="13578" max="13829" width="9.140625" style="417"/>
    <col min="13830" max="13830" width="55.7109375" style="417" customWidth="1"/>
    <col min="13831" max="13833" width="14" style="417" customWidth="1"/>
    <col min="13834" max="14085" width="9.140625" style="417"/>
    <col min="14086" max="14086" width="55.7109375" style="417" customWidth="1"/>
    <col min="14087" max="14089" width="14" style="417" customWidth="1"/>
    <col min="14090" max="14341" width="9.140625" style="417"/>
    <col min="14342" max="14342" width="55.7109375" style="417" customWidth="1"/>
    <col min="14343" max="14345" width="14" style="417" customWidth="1"/>
    <col min="14346" max="14597" width="9.140625" style="417"/>
    <col min="14598" max="14598" width="55.7109375" style="417" customWidth="1"/>
    <col min="14599" max="14601" width="14" style="417" customWidth="1"/>
    <col min="14602" max="14853" width="9.140625" style="417"/>
    <col min="14854" max="14854" width="55.7109375" style="417" customWidth="1"/>
    <col min="14855" max="14857" width="14" style="417" customWidth="1"/>
    <col min="14858" max="15109" width="9.140625" style="417"/>
    <col min="15110" max="15110" width="55.7109375" style="417" customWidth="1"/>
    <col min="15111" max="15113" width="14" style="417" customWidth="1"/>
    <col min="15114" max="15365" width="9.140625" style="417"/>
    <col min="15366" max="15366" width="55.7109375" style="417" customWidth="1"/>
    <col min="15367" max="15369" width="14" style="417" customWidth="1"/>
    <col min="15370" max="15621" width="9.140625" style="417"/>
    <col min="15622" max="15622" width="55.7109375" style="417" customWidth="1"/>
    <col min="15623" max="15625" width="14" style="417" customWidth="1"/>
    <col min="15626" max="15877" width="9.140625" style="417"/>
    <col min="15878" max="15878" width="55.7109375" style="417" customWidth="1"/>
    <col min="15879" max="15881" width="14" style="417" customWidth="1"/>
    <col min="15882" max="16133" width="9.140625" style="417"/>
    <col min="16134" max="16134" width="55.7109375" style="417" customWidth="1"/>
    <col min="16135" max="16137" width="14" style="417" customWidth="1"/>
    <col min="16138" max="16384" width="9.140625" style="417"/>
  </cols>
  <sheetData>
    <row r="1" spans="1:10">
      <c r="B1" s="227" t="s">
        <v>486</v>
      </c>
      <c r="C1" s="22"/>
      <c r="G1" s="464"/>
    </row>
    <row r="2" spans="1:10" ht="18">
      <c r="B2" s="797" t="s">
        <v>468</v>
      </c>
      <c r="C2" s="797"/>
      <c r="D2" s="797"/>
      <c r="E2" s="797"/>
      <c r="F2" s="797"/>
      <c r="G2" s="797"/>
      <c r="H2" s="797"/>
      <c r="I2" s="797"/>
    </row>
    <row r="3" spans="1:10" ht="6.75" customHeight="1">
      <c r="C3" s="465"/>
      <c r="D3" s="465"/>
      <c r="G3" s="464"/>
    </row>
    <row r="4" spans="1:10" ht="15" customHeight="1">
      <c r="B4" s="801" t="s">
        <v>214</v>
      </c>
      <c r="C4" s="802"/>
      <c r="D4" s="802"/>
      <c r="E4" s="802"/>
      <c r="F4" s="802"/>
      <c r="G4" s="802"/>
      <c r="H4" s="803" t="s">
        <v>467</v>
      </c>
      <c r="I4" s="804"/>
    </row>
    <row r="5" spans="1:10" ht="15">
      <c r="A5" s="423"/>
      <c r="B5" s="463" t="s">
        <v>466</v>
      </c>
      <c r="C5" s="462" t="s">
        <v>215</v>
      </c>
      <c r="D5" s="462" t="s">
        <v>216</v>
      </c>
      <c r="E5" s="462" t="s">
        <v>217</v>
      </c>
      <c r="F5" s="462" t="s">
        <v>465</v>
      </c>
      <c r="G5" s="460"/>
      <c r="H5" s="462" t="s">
        <v>217</v>
      </c>
      <c r="I5" s="462" t="s">
        <v>464</v>
      </c>
    </row>
    <row r="6" spans="1:10" ht="15">
      <c r="A6" s="423"/>
      <c r="B6" s="461"/>
      <c r="C6" s="459" t="s">
        <v>321</v>
      </c>
      <c r="D6" s="459" t="s">
        <v>321</v>
      </c>
      <c r="E6" s="459" t="s">
        <v>16</v>
      </c>
      <c r="F6" s="459" t="s">
        <v>16</v>
      </c>
      <c r="G6" s="460"/>
      <c r="H6" s="459" t="s">
        <v>463</v>
      </c>
      <c r="I6" s="459" t="s">
        <v>462</v>
      </c>
    </row>
    <row r="7" spans="1:10">
      <c r="A7" s="423"/>
      <c r="B7" s="458"/>
      <c r="C7" s="147" t="s">
        <v>18</v>
      </c>
      <c r="D7" s="147" t="s">
        <v>18</v>
      </c>
      <c r="E7" s="147" t="s">
        <v>18</v>
      </c>
      <c r="F7" s="147" t="s">
        <v>18</v>
      </c>
      <c r="G7" s="456"/>
      <c r="H7" s="147" t="s">
        <v>18</v>
      </c>
      <c r="I7" s="147" t="s">
        <v>18</v>
      </c>
    </row>
    <row r="8" spans="1:10">
      <c r="A8" s="423"/>
      <c r="B8" s="458"/>
      <c r="C8" s="148" t="s">
        <v>19</v>
      </c>
      <c r="D8" s="148" t="s">
        <v>19</v>
      </c>
      <c r="E8" s="148" t="s">
        <v>19</v>
      </c>
      <c r="F8" s="148" t="s">
        <v>19</v>
      </c>
      <c r="G8" s="456"/>
      <c r="H8" s="148" t="s">
        <v>19</v>
      </c>
      <c r="I8" s="148" t="s">
        <v>19</v>
      </c>
    </row>
    <row r="9" spans="1:10">
      <c r="A9" s="423"/>
      <c r="B9" s="458"/>
      <c r="C9" s="147" t="s">
        <v>21</v>
      </c>
      <c r="D9" s="147" t="s">
        <v>21</v>
      </c>
      <c r="E9" s="147" t="s">
        <v>21</v>
      </c>
      <c r="F9" s="147" t="s">
        <v>21</v>
      </c>
      <c r="G9" s="456"/>
      <c r="H9" s="147" t="s">
        <v>21</v>
      </c>
      <c r="I9" s="147" t="s">
        <v>21</v>
      </c>
    </row>
    <row r="10" spans="1:10">
      <c r="A10" s="423"/>
      <c r="B10" s="457"/>
      <c r="C10" s="362" t="s">
        <v>19</v>
      </c>
      <c r="D10" s="362" t="s">
        <v>19</v>
      </c>
      <c r="E10" s="362" t="s">
        <v>19</v>
      </c>
      <c r="F10" s="362" t="s">
        <v>19</v>
      </c>
      <c r="G10" s="456"/>
      <c r="H10" s="362" t="s">
        <v>19</v>
      </c>
      <c r="I10" s="362" t="s">
        <v>19</v>
      </c>
    </row>
    <row r="11" spans="1:10" ht="15">
      <c r="A11" s="423"/>
      <c r="B11" s="798" t="s">
        <v>218</v>
      </c>
      <c r="C11" s="799"/>
      <c r="D11" s="799"/>
      <c r="E11" s="799"/>
      <c r="F11" s="799"/>
      <c r="G11" s="799"/>
      <c r="H11" s="799"/>
      <c r="I11" s="799"/>
    </row>
    <row r="12" spans="1:10">
      <c r="A12" s="423"/>
      <c r="B12" s="455" t="s">
        <v>461</v>
      </c>
      <c r="C12" s="45"/>
      <c r="D12" s="45"/>
      <c r="E12" s="45"/>
      <c r="F12" s="429"/>
      <c r="G12" s="800"/>
      <c r="H12" s="123"/>
      <c r="I12" s="45"/>
    </row>
    <row r="13" spans="1:10">
      <c r="A13" s="423"/>
      <c r="B13" s="454" t="s">
        <v>460</v>
      </c>
      <c r="C13" s="45"/>
      <c r="D13" s="45"/>
      <c r="E13" s="45"/>
      <c r="F13" s="429"/>
      <c r="G13" s="800"/>
      <c r="H13" s="123"/>
      <c r="I13" s="45"/>
    </row>
    <row r="14" spans="1:10">
      <c r="A14" s="423"/>
      <c r="B14" s="453" t="s">
        <v>229</v>
      </c>
      <c r="C14" s="45"/>
      <c r="D14" s="45"/>
      <c r="E14" s="45"/>
      <c r="F14" s="429"/>
      <c r="G14" s="800"/>
      <c r="H14" s="123"/>
      <c r="I14" s="45"/>
    </row>
    <row r="15" spans="1:10">
      <c r="A15" s="423"/>
      <c r="B15" s="448" t="s">
        <v>459</v>
      </c>
      <c r="C15" s="45"/>
      <c r="D15" s="45"/>
      <c r="E15" s="45"/>
      <c r="F15" s="429"/>
      <c r="G15" s="800"/>
      <c r="H15" s="123"/>
      <c r="I15" s="45"/>
    </row>
    <row r="16" spans="1:10" ht="15">
      <c r="A16" s="423"/>
      <c r="B16" s="433" t="s">
        <v>458</v>
      </c>
      <c r="C16" s="436">
        <f>+SUM(C12:C15)</f>
        <v>0</v>
      </c>
      <c r="D16" s="436">
        <f>+SUM(D12:D15)</f>
        <v>0</v>
      </c>
      <c r="E16" s="436">
        <f>+SUM(E12:E15)</f>
        <v>0</v>
      </c>
      <c r="F16" s="437">
        <f>+SUM(F12:F15)</f>
        <v>0</v>
      </c>
      <c r="G16" s="800"/>
      <c r="H16" s="452">
        <f>+SUM(H12:H15)</f>
        <v>0</v>
      </c>
      <c r="I16" s="436">
        <f>+SUM(I12:I15)</f>
        <v>0</v>
      </c>
      <c r="J16" s="446"/>
    </row>
    <row r="17" spans="1:10" ht="6.75" customHeight="1">
      <c r="A17" s="425"/>
      <c r="B17" s="451"/>
      <c r="C17" s="431"/>
      <c r="D17" s="431"/>
      <c r="E17" s="431"/>
      <c r="F17" s="431"/>
      <c r="G17" s="800"/>
      <c r="H17" s="431"/>
      <c r="I17" s="431"/>
      <c r="J17" s="425"/>
    </row>
    <row r="18" spans="1:10" ht="15">
      <c r="A18" s="423"/>
      <c r="B18" s="799" t="s">
        <v>457</v>
      </c>
      <c r="C18" s="799"/>
      <c r="D18" s="799"/>
      <c r="E18" s="799"/>
      <c r="F18" s="799"/>
      <c r="G18" s="799"/>
      <c r="H18" s="799"/>
      <c r="I18" s="799"/>
    </row>
    <row r="19" spans="1:10">
      <c r="A19" s="423"/>
      <c r="B19" s="53" t="s">
        <v>58</v>
      </c>
      <c r="C19" s="45"/>
      <c r="D19" s="45"/>
      <c r="E19" s="45"/>
      <c r="F19" s="45"/>
      <c r="G19" s="447"/>
      <c r="H19" s="45"/>
      <c r="I19" s="45"/>
    </row>
    <row r="20" spans="1:10">
      <c r="A20" s="423"/>
      <c r="B20" s="54" t="s">
        <v>59</v>
      </c>
      <c r="C20" s="45"/>
      <c r="D20" s="45"/>
      <c r="E20" s="45"/>
      <c r="F20" s="45"/>
      <c r="G20" s="447"/>
      <c r="H20" s="45"/>
      <c r="I20" s="45"/>
    </row>
    <row r="21" spans="1:10">
      <c r="A21" s="423"/>
      <c r="B21" s="440" t="s">
        <v>219</v>
      </c>
      <c r="C21" s="45"/>
      <c r="D21" s="45"/>
      <c r="E21" s="45"/>
      <c r="F21" s="45"/>
      <c r="G21" s="447"/>
      <c r="H21" s="45"/>
      <c r="I21" s="45"/>
    </row>
    <row r="22" spans="1:10">
      <c r="A22" s="423"/>
      <c r="B22" s="423" t="s">
        <v>220</v>
      </c>
      <c r="C22" s="45"/>
      <c r="D22" s="45"/>
      <c r="E22" s="45"/>
      <c r="F22" s="45"/>
      <c r="G22" s="447"/>
      <c r="H22" s="45"/>
      <c r="I22" s="45"/>
    </row>
    <row r="23" spans="1:10" ht="28.5">
      <c r="A23" s="423"/>
      <c r="B23" s="441" t="s">
        <v>221</v>
      </c>
      <c r="C23" s="45"/>
      <c r="D23" s="45"/>
      <c r="E23" s="45"/>
      <c r="F23" s="45"/>
      <c r="G23" s="447"/>
      <c r="H23" s="45"/>
      <c r="I23" s="45"/>
    </row>
    <row r="24" spans="1:10">
      <c r="A24" s="423"/>
      <c r="B24" s="428" t="s">
        <v>230</v>
      </c>
      <c r="C24" s="794"/>
      <c r="D24" s="795"/>
      <c r="E24" s="795"/>
      <c r="F24" s="795"/>
      <c r="G24" s="795"/>
      <c r="H24" s="795"/>
      <c r="I24" s="796"/>
    </row>
    <row r="25" spans="1:10">
      <c r="A25" s="423"/>
      <c r="B25" s="450"/>
      <c r="C25" s="45"/>
      <c r="D25" s="45"/>
      <c r="E25" s="45"/>
      <c r="F25" s="45"/>
      <c r="G25" s="447"/>
      <c r="H25" s="45"/>
      <c r="I25" s="45"/>
    </row>
    <row r="26" spans="1:10" ht="28.5">
      <c r="A26" s="423"/>
      <c r="B26" s="449" t="s">
        <v>456</v>
      </c>
      <c r="C26" s="45"/>
      <c r="D26" s="45"/>
      <c r="E26" s="45"/>
      <c r="F26" s="45"/>
      <c r="G26" s="447"/>
      <c r="H26" s="45"/>
      <c r="I26" s="45"/>
    </row>
    <row r="27" spans="1:10">
      <c r="A27" s="423"/>
      <c r="B27" s="448" t="s">
        <v>455</v>
      </c>
      <c r="C27" s="45"/>
      <c r="D27" s="45"/>
      <c r="E27" s="45"/>
      <c r="F27" s="45"/>
      <c r="G27" s="447"/>
      <c r="H27" s="45"/>
      <c r="I27" s="45"/>
    </row>
    <row r="28" spans="1:10">
      <c r="A28" s="423"/>
      <c r="B28" s="428" t="s">
        <v>454</v>
      </c>
      <c r="C28" s="794"/>
      <c r="D28" s="795"/>
      <c r="E28" s="795"/>
      <c r="F28" s="795"/>
      <c r="G28" s="795"/>
      <c r="H28" s="795"/>
      <c r="I28" s="796"/>
      <c r="J28" s="446"/>
    </row>
    <row r="29" spans="1:10">
      <c r="A29" s="423"/>
      <c r="B29" s="445"/>
      <c r="C29" s="64"/>
      <c r="D29" s="64"/>
      <c r="E29" s="64"/>
      <c r="F29" s="444"/>
      <c r="G29" s="800"/>
      <c r="H29" s="125"/>
      <c r="I29" s="64"/>
    </row>
    <row r="30" spans="1:10" ht="15">
      <c r="A30" s="423"/>
      <c r="B30" s="443" t="s">
        <v>222</v>
      </c>
      <c r="C30" s="436">
        <f>+SUM(C19:C23,C25:C27,C29)</f>
        <v>0</v>
      </c>
      <c r="D30" s="436">
        <f>+SUM(D19:D23,D25:D27,D29)</f>
        <v>0</v>
      </c>
      <c r="E30" s="436">
        <f>+SUM(E19:E23,E25:E27,E29)</f>
        <v>0</v>
      </c>
      <c r="F30" s="437">
        <f>+SUM(F19:F23,F25:F27,F29)</f>
        <v>0</v>
      </c>
      <c r="G30" s="800"/>
      <c r="H30" s="437">
        <f>+SUM(H19:H23,H25:H27,H29)</f>
        <v>0</v>
      </c>
      <c r="I30" s="436">
        <f>+SUM(I19:I23,I25:I27,I29)</f>
        <v>0</v>
      </c>
    </row>
    <row r="31" spans="1:10" ht="6.75" customHeight="1">
      <c r="A31" s="425"/>
      <c r="B31" s="442"/>
      <c r="C31" s="431"/>
      <c r="D31" s="431"/>
      <c r="E31" s="431"/>
      <c r="F31" s="431"/>
      <c r="G31" s="800"/>
      <c r="H31" s="431"/>
      <c r="I31" s="431"/>
      <c r="J31" s="425"/>
    </row>
    <row r="32" spans="1:10" ht="15">
      <c r="A32" s="423"/>
      <c r="B32" s="426" t="s">
        <v>453</v>
      </c>
      <c r="C32" s="436">
        <f>SUM(C16+C30)</f>
        <v>0</v>
      </c>
      <c r="D32" s="436">
        <f>SUM(D16+D30)</f>
        <v>0</v>
      </c>
      <c r="E32" s="436">
        <f>SUM(E16+E30)</f>
        <v>0</v>
      </c>
      <c r="F32" s="437">
        <f>SUM(F16+F30)</f>
        <v>0</v>
      </c>
      <c r="G32" s="800"/>
      <c r="H32" s="437">
        <f>SUM(H16+H30)</f>
        <v>0</v>
      </c>
      <c r="I32" s="436">
        <f>SUM(I16+I30)</f>
        <v>0</v>
      </c>
    </row>
    <row r="33" spans="1:10" ht="6.75" customHeight="1">
      <c r="A33" s="425"/>
      <c r="B33" s="439"/>
      <c r="C33" s="425"/>
      <c r="D33" s="425"/>
      <c r="E33" s="425"/>
      <c r="F33" s="425"/>
      <c r="G33" s="800"/>
      <c r="H33" s="425"/>
      <c r="I33" s="425"/>
      <c r="J33" s="425"/>
    </row>
    <row r="34" spans="1:10" ht="15">
      <c r="A34" s="423"/>
      <c r="B34" s="799" t="s">
        <v>223</v>
      </c>
      <c r="C34" s="799"/>
      <c r="D34" s="799"/>
      <c r="E34" s="799"/>
      <c r="F34" s="799"/>
      <c r="G34" s="799"/>
      <c r="H34" s="799"/>
      <c r="I34" s="799"/>
    </row>
    <row r="35" spans="1:10" ht="28.5">
      <c r="A35" s="423"/>
      <c r="B35" s="441" t="s">
        <v>452</v>
      </c>
      <c r="C35" s="45"/>
      <c r="D35" s="45"/>
      <c r="E35" s="45"/>
      <c r="F35" s="429"/>
      <c r="G35" s="800"/>
      <c r="H35" s="123"/>
      <c r="I35" s="45"/>
    </row>
    <row r="36" spans="1:10">
      <c r="A36" s="423"/>
      <c r="B36" s="440" t="s">
        <v>224</v>
      </c>
      <c r="C36" s="45"/>
      <c r="D36" s="45"/>
      <c r="E36" s="45"/>
      <c r="F36" s="429"/>
      <c r="G36" s="800"/>
      <c r="H36" s="123"/>
      <c r="I36" s="45"/>
    </row>
    <row r="37" spans="1:10" ht="15">
      <c r="A37" s="423"/>
      <c r="B37" s="433" t="s">
        <v>225</v>
      </c>
      <c r="C37" s="436">
        <f>+C35+C36</f>
        <v>0</v>
      </c>
      <c r="D37" s="436">
        <f>+D35+D36</f>
        <v>0</v>
      </c>
      <c r="E37" s="436">
        <f>+E35+E36</f>
        <v>0</v>
      </c>
      <c r="F37" s="437">
        <f>+F35+F36</f>
        <v>0</v>
      </c>
      <c r="G37" s="800"/>
      <c r="H37" s="437">
        <f>+H35+H36</f>
        <v>0</v>
      </c>
      <c r="I37" s="436">
        <f>+I35+I36</f>
        <v>0</v>
      </c>
    </row>
    <row r="38" spans="1:10" ht="6.75" customHeight="1">
      <c r="A38" s="425"/>
      <c r="B38" s="439"/>
      <c r="C38" s="438"/>
      <c r="D38" s="438"/>
      <c r="E38" s="438"/>
      <c r="F38" s="438"/>
      <c r="G38" s="800"/>
      <c r="H38" s="438"/>
      <c r="I38" s="438"/>
      <c r="J38" s="425"/>
    </row>
    <row r="39" spans="1:10" ht="15">
      <c r="A39" s="423"/>
      <c r="B39" s="426" t="s">
        <v>451</v>
      </c>
      <c r="C39" s="436">
        <f>C32-C37</f>
        <v>0</v>
      </c>
      <c r="D39" s="436">
        <f>D32-D37</f>
        <v>0</v>
      </c>
      <c r="E39" s="436">
        <f>E32-E37</f>
        <v>0</v>
      </c>
      <c r="F39" s="437">
        <f>F32-F37</f>
        <v>0</v>
      </c>
      <c r="G39" s="800"/>
      <c r="H39" s="437">
        <f>H32-H37</f>
        <v>0</v>
      </c>
      <c r="I39" s="436">
        <f>I32-I37</f>
        <v>0</v>
      </c>
    </row>
    <row r="40" spans="1:10" ht="6.75" customHeight="1">
      <c r="B40" s="432"/>
      <c r="C40" s="435"/>
      <c r="D40" s="435"/>
      <c r="E40" s="435"/>
      <c r="F40" s="435"/>
      <c r="G40" s="800"/>
      <c r="H40" s="435"/>
      <c r="I40" s="435"/>
    </row>
    <row r="41" spans="1:10" ht="15">
      <c r="A41" s="423"/>
      <c r="B41" s="799" t="s">
        <v>226</v>
      </c>
      <c r="C41" s="799"/>
      <c r="D41" s="799"/>
      <c r="E41" s="799"/>
      <c r="F41" s="799"/>
      <c r="G41" s="799"/>
      <c r="H41" s="799"/>
      <c r="I41" s="799"/>
    </row>
    <row r="42" spans="1:10">
      <c r="A42" s="423"/>
      <c r="B42" s="434" t="s">
        <v>450</v>
      </c>
      <c r="C42" s="45"/>
      <c r="D42" s="45"/>
      <c r="E42" s="45"/>
      <c r="F42" s="429"/>
      <c r="G42" s="800"/>
      <c r="H42" s="123"/>
      <c r="I42" s="45"/>
    </row>
    <row r="43" spans="1:10">
      <c r="A43" s="423"/>
      <c r="B43" s="434" t="s">
        <v>197</v>
      </c>
      <c r="C43" s="45"/>
      <c r="D43" s="45"/>
      <c r="E43" s="45"/>
      <c r="F43" s="429"/>
      <c r="G43" s="800"/>
      <c r="H43" s="123"/>
      <c r="I43" s="45"/>
    </row>
    <row r="44" spans="1:10" ht="30.75" customHeight="1">
      <c r="A44" s="423"/>
      <c r="B44" s="434" t="s">
        <v>449</v>
      </c>
      <c r="C44" s="45"/>
      <c r="D44" s="45"/>
      <c r="E44" s="45"/>
      <c r="F44" s="429"/>
      <c r="G44" s="800"/>
      <c r="H44" s="123"/>
      <c r="I44" s="45"/>
    </row>
    <row r="45" spans="1:10" ht="15">
      <c r="A45" s="423"/>
      <c r="B45" s="433" t="s">
        <v>227</v>
      </c>
      <c r="C45" s="420">
        <f>SUM(C42:C44)</f>
        <v>0</v>
      </c>
      <c r="D45" s="420">
        <f>SUM(D42:D44)</f>
        <v>0</v>
      </c>
      <c r="E45" s="420">
        <f>SUM(E42:E44)</f>
        <v>0</v>
      </c>
      <c r="F45" s="430">
        <f>SUM(F42:F44)</f>
        <v>0</v>
      </c>
      <c r="G45" s="800"/>
      <c r="H45" s="430">
        <f>SUM(H42:H44)</f>
        <v>0</v>
      </c>
      <c r="I45" s="420">
        <f>SUM(I42:I44)</f>
        <v>0</v>
      </c>
    </row>
    <row r="46" spans="1:10" ht="6.75" customHeight="1">
      <c r="A46" s="425"/>
      <c r="B46" s="432"/>
      <c r="C46" s="431"/>
      <c r="D46" s="431"/>
      <c r="E46" s="431"/>
      <c r="F46" s="431"/>
      <c r="G46" s="800"/>
      <c r="H46" s="431"/>
      <c r="I46" s="431"/>
      <c r="J46" s="425"/>
    </row>
    <row r="47" spans="1:10" ht="15">
      <c r="A47" s="423"/>
      <c r="B47" s="426" t="s">
        <v>448</v>
      </c>
      <c r="C47" s="420">
        <f>C39-C45</f>
        <v>0</v>
      </c>
      <c r="D47" s="420">
        <f>D39-D45</f>
        <v>0</v>
      </c>
      <c r="E47" s="420">
        <f>E39-E45</f>
        <v>0</v>
      </c>
      <c r="F47" s="430">
        <f>F39-F45</f>
        <v>0</v>
      </c>
      <c r="G47" s="800"/>
      <c r="H47" s="430">
        <f>H39-H45</f>
        <v>0</v>
      </c>
      <c r="I47" s="420">
        <f>I39-I45</f>
        <v>0</v>
      </c>
    </row>
    <row r="48" spans="1:10">
      <c r="A48" s="423"/>
      <c r="B48" s="422" t="s">
        <v>113</v>
      </c>
      <c r="C48" s="45"/>
      <c r="D48" s="45"/>
      <c r="E48" s="45"/>
      <c r="F48" s="429"/>
      <c r="G48" s="800"/>
      <c r="H48" s="123"/>
      <c r="I48" s="45"/>
    </row>
    <row r="49" spans="1:10">
      <c r="A49" s="423"/>
      <c r="B49" s="428" t="s">
        <v>231</v>
      </c>
      <c r="C49" s="794"/>
      <c r="D49" s="795"/>
      <c r="E49" s="795"/>
      <c r="F49" s="795"/>
      <c r="G49" s="795"/>
      <c r="H49" s="795"/>
      <c r="I49" s="796"/>
    </row>
    <row r="50" spans="1:10" ht="15">
      <c r="A50" s="423"/>
      <c r="B50" s="427"/>
      <c r="C50" s="45"/>
      <c r="D50" s="45"/>
      <c r="E50" s="45"/>
      <c r="F50" s="45"/>
      <c r="G50" s="800"/>
      <c r="H50" s="45"/>
      <c r="I50" s="45"/>
    </row>
    <row r="51" spans="1:10" ht="15">
      <c r="A51" s="423"/>
      <c r="B51" s="426" t="s">
        <v>228</v>
      </c>
      <c r="C51" s="420">
        <f>C47-C48-C50</f>
        <v>0</v>
      </c>
      <c r="D51" s="420">
        <f>D47-D48-D50</f>
        <v>0</v>
      </c>
      <c r="E51" s="420">
        <f>E47-E48-E50</f>
        <v>0</v>
      </c>
      <c r="F51" s="420">
        <f>F47-F48-F50</f>
        <v>0</v>
      </c>
      <c r="G51" s="800"/>
      <c r="H51" s="420">
        <f>H47-H48-H50</f>
        <v>0</v>
      </c>
      <c r="I51" s="420">
        <f>I47-I48-I50</f>
        <v>0</v>
      </c>
    </row>
    <row r="52" spans="1:10" ht="6.75" customHeight="1">
      <c r="A52" s="425"/>
      <c r="G52" s="800"/>
      <c r="J52" s="425"/>
    </row>
    <row r="53" spans="1:10">
      <c r="A53" s="423"/>
      <c r="B53" s="424" t="s">
        <v>447</v>
      </c>
      <c r="C53" s="45"/>
      <c r="D53" s="45"/>
      <c r="E53" s="91"/>
      <c r="F53" s="91"/>
      <c r="G53" s="800"/>
      <c r="H53" s="45"/>
      <c r="I53" s="45"/>
    </row>
    <row r="54" spans="1:10">
      <c r="A54" s="423"/>
      <c r="B54" s="424" t="s">
        <v>446</v>
      </c>
      <c r="C54" s="45"/>
      <c r="D54" s="45"/>
      <c r="E54" s="91"/>
      <c r="F54" s="91"/>
      <c r="G54" s="800"/>
      <c r="H54" s="45"/>
      <c r="I54" s="45"/>
    </row>
    <row r="55" spans="1:10">
      <c r="A55" s="423"/>
      <c r="B55" s="422" t="s">
        <v>445</v>
      </c>
      <c r="C55" s="45"/>
      <c r="D55" s="45"/>
      <c r="E55" s="91"/>
      <c r="F55" s="91"/>
      <c r="G55" s="800"/>
      <c r="H55" s="45"/>
      <c r="I55" s="45"/>
    </row>
    <row r="56" spans="1:10" ht="15">
      <c r="A56" s="423"/>
      <c r="B56" s="422" t="s">
        <v>444</v>
      </c>
      <c r="C56" s="149"/>
      <c r="D56" s="420">
        <f>C56+D51</f>
        <v>0</v>
      </c>
      <c r="E56" s="421"/>
      <c r="F56" s="421"/>
      <c r="G56" s="800"/>
      <c r="H56" s="420">
        <f>D56+H51</f>
        <v>0</v>
      </c>
      <c r="I56" s="419"/>
    </row>
  </sheetData>
  <sheetProtection password="C54C" sheet="1" objects="1" scenarios="1" formatRows="0"/>
  <mergeCells count="15">
    <mergeCell ref="C49:I49"/>
    <mergeCell ref="G50:G56"/>
    <mergeCell ref="C28:I28"/>
    <mergeCell ref="G29:G33"/>
    <mergeCell ref="B34:I34"/>
    <mergeCell ref="G35:G40"/>
    <mergeCell ref="B41:I41"/>
    <mergeCell ref="G42:G48"/>
    <mergeCell ref="C24:I24"/>
    <mergeCell ref="B2:I2"/>
    <mergeCell ref="B11:I11"/>
    <mergeCell ref="G12:G17"/>
    <mergeCell ref="B18:I18"/>
    <mergeCell ref="B4:G4"/>
    <mergeCell ref="H4:I4"/>
  </mergeCells>
  <pageMargins left="0.70866141732283472" right="0.70866141732283472" top="0.74803149606299213" bottom="0.74803149606299213" header="0.31496062992125984" footer="0.31496062992125984"/>
  <pageSetup paperSize="5" scale="86" fitToHeight="0" orientation="landscape" r:id="rId1"/>
  <headerFooter>
    <oddFooter>&amp;L&amp;BCanada Council for the Arts Confidential&amp;B&amp;C&amp;D&amp;RPage &amp;P</oddFooter>
  </headerFooter>
  <rowBreaks count="1" manualBreakCount="1">
    <brk id="3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7" tint="0.59999389629810485"/>
    <pageSetUpPr fitToPage="1"/>
  </sheetPr>
  <dimension ref="A1:AA166"/>
  <sheetViews>
    <sheetView showGridLines="0" zoomScale="90" zoomScaleNormal="90" workbookViewId="0">
      <pane ySplit="6" topLeftCell="A7" activePane="bottomLeft" state="frozen"/>
      <selection pane="bottomLeft" activeCell="A7" sqref="A7"/>
    </sheetView>
  </sheetViews>
  <sheetFormatPr defaultColWidth="9.140625" defaultRowHeight="14.25"/>
  <cols>
    <col min="1" max="1" width="5.42578125" style="210" customWidth="1"/>
    <col min="2" max="2" width="57" style="210" customWidth="1"/>
    <col min="3" max="3" width="18.28515625" style="36" customWidth="1"/>
    <col min="4" max="4" width="6.140625" style="36" customWidth="1"/>
    <col min="5" max="5" width="18.28515625" style="36" customWidth="1"/>
    <col min="6" max="6" width="6.140625" style="36" customWidth="1"/>
    <col min="7" max="7" width="18.28515625" style="36" customWidth="1"/>
    <col min="8" max="8" width="6.140625" style="36" customWidth="1"/>
    <col min="9" max="9" width="18.28515625" style="36" customWidth="1"/>
    <col min="10" max="10" width="6.140625" style="210" customWidth="1"/>
    <col min="11" max="11" width="3.28515625" style="466" customWidth="1"/>
    <col min="12" max="12" width="18.28515625" style="36" customWidth="1"/>
    <col min="13" max="13" width="6.140625" style="210" customWidth="1"/>
    <col min="14" max="14" width="18.28515625" style="36" customWidth="1"/>
    <col min="15" max="15" width="6.140625" style="210" customWidth="1"/>
    <col min="16" max="16384" width="9.140625" style="210"/>
  </cols>
  <sheetData>
    <row r="1" spans="1:16">
      <c r="B1" s="227" t="s">
        <v>486</v>
      </c>
      <c r="C1" s="22"/>
    </row>
    <row r="2" spans="1:16" s="356" customFormat="1" ht="18.75" customHeight="1">
      <c r="A2" s="210"/>
      <c r="B2" s="805" t="s">
        <v>474</v>
      </c>
      <c r="C2" s="805"/>
      <c r="D2" s="805"/>
      <c r="E2" s="805"/>
      <c r="F2" s="805"/>
      <c r="G2" s="805"/>
      <c r="H2" s="805"/>
      <c r="I2" s="805"/>
      <c r="J2" s="805"/>
      <c r="K2" s="805"/>
      <c r="L2" s="805"/>
      <c r="M2" s="805"/>
      <c r="N2" s="805"/>
      <c r="O2" s="805"/>
    </row>
    <row r="3" spans="1:16" ht="6" customHeight="1"/>
    <row r="4" spans="1:16" ht="15" customHeight="1">
      <c r="B4" s="817"/>
      <c r="C4" s="818"/>
      <c r="D4" s="818"/>
      <c r="E4" s="818"/>
      <c r="F4" s="818"/>
      <c r="G4" s="818"/>
      <c r="H4" s="818"/>
      <c r="I4" s="818"/>
      <c r="J4" s="818"/>
      <c r="K4" s="818"/>
      <c r="L4" s="803" t="s">
        <v>467</v>
      </c>
      <c r="M4" s="814"/>
      <c r="N4" s="814"/>
      <c r="O4" s="814"/>
    </row>
    <row r="5" spans="1:16" s="356" customFormat="1" ht="15">
      <c r="A5" s="491"/>
      <c r="B5" s="160" t="s">
        <v>19</v>
      </c>
      <c r="C5" s="806" t="s">
        <v>13</v>
      </c>
      <c r="D5" s="807"/>
      <c r="E5" s="806" t="s">
        <v>14</v>
      </c>
      <c r="F5" s="807"/>
      <c r="G5" s="806" t="s">
        <v>15</v>
      </c>
      <c r="H5" s="807"/>
      <c r="I5" s="808" t="s">
        <v>473</v>
      </c>
      <c r="J5" s="809"/>
      <c r="K5" s="582"/>
      <c r="L5" s="806" t="s">
        <v>15</v>
      </c>
      <c r="M5" s="807"/>
      <c r="N5" s="806" t="s">
        <v>472</v>
      </c>
      <c r="O5" s="807"/>
    </row>
    <row r="6" spans="1:16" s="356" customFormat="1" ht="43.5" customHeight="1">
      <c r="A6" s="491"/>
      <c r="B6" s="581" t="s">
        <v>17</v>
      </c>
      <c r="C6" s="821" t="s">
        <v>321</v>
      </c>
      <c r="D6" s="822"/>
      <c r="E6" s="821" t="s">
        <v>321</v>
      </c>
      <c r="F6" s="822"/>
      <c r="G6" s="821" t="s">
        <v>16</v>
      </c>
      <c r="H6" s="822"/>
      <c r="I6" s="821" t="s">
        <v>16</v>
      </c>
      <c r="J6" s="822"/>
      <c r="K6" s="580"/>
      <c r="L6" s="821" t="s">
        <v>471</v>
      </c>
      <c r="M6" s="822"/>
      <c r="N6" s="821" t="s">
        <v>321</v>
      </c>
      <c r="O6" s="822"/>
      <c r="P6" s="360"/>
    </row>
    <row r="7" spans="1:16" s="356" customFormat="1">
      <c r="A7" s="491"/>
      <c r="B7" s="581"/>
      <c r="C7" s="815" t="s">
        <v>18</v>
      </c>
      <c r="D7" s="816"/>
      <c r="E7" s="815" t="s">
        <v>18</v>
      </c>
      <c r="F7" s="816"/>
      <c r="G7" s="815" t="s">
        <v>18</v>
      </c>
      <c r="H7" s="816"/>
      <c r="I7" s="815" t="s">
        <v>18</v>
      </c>
      <c r="J7" s="816"/>
      <c r="K7" s="580"/>
      <c r="L7" s="815" t="s">
        <v>18</v>
      </c>
      <c r="M7" s="816"/>
      <c r="N7" s="815" t="s">
        <v>18</v>
      </c>
      <c r="O7" s="816"/>
    </row>
    <row r="8" spans="1:16" s="356" customFormat="1" ht="14.25" customHeight="1">
      <c r="A8" s="491"/>
      <c r="B8" s="823" t="s">
        <v>20</v>
      </c>
      <c r="C8" s="812" t="s">
        <v>19</v>
      </c>
      <c r="D8" s="813"/>
      <c r="E8" s="812" t="s">
        <v>19</v>
      </c>
      <c r="F8" s="813"/>
      <c r="G8" s="812" t="s">
        <v>19</v>
      </c>
      <c r="H8" s="813"/>
      <c r="I8" s="812" t="s">
        <v>19</v>
      </c>
      <c r="J8" s="813"/>
      <c r="K8" s="580"/>
      <c r="L8" s="812" t="s">
        <v>19</v>
      </c>
      <c r="M8" s="813"/>
      <c r="N8" s="812" t="s">
        <v>19</v>
      </c>
      <c r="O8" s="813"/>
    </row>
    <row r="9" spans="1:16" s="356" customFormat="1">
      <c r="A9" s="491"/>
      <c r="B9" s="823"/>
      <c r="C9" s="819" t="s">
        <v>21</v>
      </c>
      <c r="D9" s="820"/>
      <c r="E9" s="819" t="s">
        <v>21</v>
      </c>
      <c r="F9" s="820"/>
      <c r="G9" s="819" t="s">
        <v>21</v>
      </c>
      <c r="H9" s="820"/>
      <c r="I9" s="819" t="s">
        <v>21</v>
      </c>
      <c r="J9" s="820"/>
      <c r="K9" s="580"/>
      <c r="L9" s="819" t="s">
        <v>21</v>
      </c>
      <c r="M9" s="820"/>
      <c r="N9" s="819" t="s">
        <v>21</v>
      </c>
      <c r="O9" s="820"/>
    </row>
    <row r="10" spans="1:16" s="356" customFormat="1">
      <c r="A10" s="491"/>
      <c r="B10" s="824"/>
      <c r="C10" s="810" t="s">
        <v>19</v>
      </c>
      <c r="D10" s="811"/>
      <c r="E10" s="810" t="s">
        <v>19</v>
      </c>
      <c r="F10" s="811"/>
      <c r="G10" s="810" t="s">
        <v>19</v>
      </c>
      <c r="H10" s="811"/>
      <c r="I10" s="810" t="s">
        <v>19</v>
      </c>
      <c r="J10" s="811"/>
      <c r="K10" s="579"/>
      <c r="L10" s="810" t="s">
        <v>19</v>
      </c>
      <c r="M10" s="811"/>
      <c r="N10" s="810" t="s">
        <v>19</v>
      </c>
      <c r="O10" s="811"/>
    </row>
    <row r="11" spans="1:16" s="356" customFormat="1" ht="15">
      <c r="A11" s="210"/>
      <c r="B11" s="848" t="s">
        <v>22</v>
      </c>
      <c r="C11" s="849"/>
      <c r="D11" s="849"/>
      <c r="E11" s="849"/>
      <c r="F11" s="849"/>
      <c r="G11" s="849"/>
      <c r="H11" s="849"/>
      <c r="I11" s="849"/>
      <c r="J11" s="849"/>
      <c r="K11" s="849"/>
      <c r="L11" s="849"/>
      <c r="M11" s="849"/>
      <c r="N11" s="849"/>
      <c r="O11" s="838"/>
    </row>
    <row r="12" spans="1:16" s="356" customFormat="1">
      <c r="A12" s="210"/>
      <c r="B12" s="566" t="s">
        <v>23</v>
      </c>
      <c r="C12" s="37"/>
      <c r="D12" s="485"/>
      <c r="E12" s="37"/>
      <c r="F12" s="485"/>
      <c r="G12" s="37"/>
      <c r="H12" s="487"/>
      <c r="I12" s="37"/>
      <c r="J12" s="568"/>
      <c r="K12" s="846"/>
      <c r="L12" s="37"/>
      <c r="M12" s="578"/>
      <c r="N12" s="37"/>
      <c r="O12" s="578"/>
    </row>
    <row r="13" spans="1:16" s="356" customFormat="1">
      <c r="A13" s="210"/>
      <c r="B13" s="566" t="s">
        <v>24</v>
      </c>
      <c r="C13" s="37"/>
      <c r="D13" s="485"/>
      <c r="E13" s="37"/>
      <c r="F13" s="485"/>
      <c r="G13" s="37"/>
      <c r="H13" s="487"/>
      <c r="I13" s="37"/>
      <c r="J13" s="568"/>
      <c r="K13" s="846"/>
      <c r="L13" s="37"/>
      <c r="M13" s="577"/>
      <c r="N13" s="37"/>
      <c r="O13" s="577"/>
    </row>
    <row r="14" spans="1:16" s="356" customFormat="1">
      <c r="A14" s="210"/>
      <c r="B14" s="566" t="s">
        <v>25</v>
      </c>
      <c r="C14" s="37"/>
      <c r="D14" s="485"/>
      <c r="E14" s="37"/>
      <c r="F14" s="485"/>
      <c r="G14" s="37"/>
      <c r="H14" s="487"/>
      <c r="I14" s="37"/>
      <c r="J14" s="568"/>
      <c r="K14" s="846"/>
      <c r="L14" s="37"/>
      <c r="M14" s="577"/>
      <c r="N14" s="37"/>
      <c r="O14" s="577"/>
    </row>
    <row r="15" spans="1:16" s="356" customFormat="1">
      <c r="A15" s="210"/>
      <c r="B15" s="566" t="s">
        <v>26</v>
      </c>
      <c r="C15" s="38"/>
      <c r="D15" s="485"/>
      <c r="E15" s="38"/>
      <c r="F15" s="485"/>
      <c r="G15" s="38"/>
      <c r="H15" s="487"/>
      <c r="I15" s="38"/>
      <c r="J15" s="568"/>
      <c r="K15" s="846"/>
      <c r="L15" s="38"/>
      <c r="M15" s="577"/>
      <c r="N15" s="38"/>
      <c r="O15" s="577"/>
    </row>
    <row r="16" spans="1:16" s="356" customFormat="1">
      <c r="A16" s="210"/>
      <c r="B16" s="566" t="s">
        <v>27</v>
      </c>
      <c r="C16" s="37"/>
      <c r="D16" s="485"/>
      <c r="E16" s="37"/>
      <c r="F16" s="485"/>
      <c r="G16" s="37"/>
      <c r="H16" s="487"/>
      <c r="I16" s="37"/>
      <c r="J16" s="568"/>
      <c r="K16" s="846"/>
      <c r="L16" s="37"/>
      <c r="M16" s="577"/>
      <c r="N16" s="37"/>
      <c r="O16" s="577"/>
    </row>
    <row r="17" spans="1:19" s="356" customFormat="1">
      <c r="A17" s="210"/>
      <c r="B17" s="566" t="s">
        <v>28</v>
      </c>
      <c r="C17" s="37"/>
      <c r="D17" s="575"/>
      <c r="E17" s="37"/>
      <c r="F17" s="575"/>
      <c r="G17" s="37"/>
      <c r="H17" s="574"/>
      <c r="I17" s="37"/>
      <c r="J17" s="573"/>
      <c r="K17" s="846"/>
      <c r="L17" s="37"/>
      <c r="M17" s="572"/>
      <c r="N17" s="37"/>
      <c r="O17" s="572"/>
    </row>
    <row r="18" spans="1:19" s="356" customFormat="1" ht="15">
      <c r="A18" s="561"/>
      <c r="B18" s="834"/>
      <c r="C18" s="834"/>
      <c r="D18" s="834"/>
      <c r="E18" s="834"/>
      <c r="F18" s="834"/>
      <c r="G18" s="834"/>
      <c r="H18" s="834"/>
      <c r="I18" s="834"/>
      <c r="J18" s="834"/>
      <c r="K18" s="834"/>
      <c r="L18" s="834"/>
      <c r="M18" s="834"/>
      <c r="N18" s="834"/>
      <c r="O18" s="834"/>
    </row>
    <row r="19" spans="1:19" s="356" customFormat="1">
      <c r="A19" s="561"/>
      <c r="B19" s="533" t="s">
        <v>29</v>
      </c>
      <c r="C19" s="39"/>
      <c r="D19" s="485"/>
      <c r="E19" s="39"/>
      <c r="F19" s="485"/>
      <c r="G19" s="39"/>
      <c r="H19" s="487"/>
      <c r="I19" s="39"/>
      <c r="J19" s="568"/>
      <c r="K19" s="846"/>
      <c r="L19" s="39"/>
      <c r="M19" s="567"/>
      <c r="N19" s="39"/>
      <c r="O19" s="567"/>
    </row>
    <row r="20" spans="1:19" s="356" customFormat="1" ht="28.5">
      <c r="A20" s="561"/>
      <c r="B20" s="576" t="s">
        <v>30</v>
      </c>
      <c r="C20" s="40"/>
      <c r="D20" s="570"/>
      <c r="E20" s="40"/>
      <c r="F20" s="570"/>
      <c r="G20" s="40"/>
      <c r="H20" s="569"/>
      <c r="I20" s="40"/>
      <c r="J20" s="568"/>
      <c r="K20" s="846"/>
      <c r="L20" s="40"/>
      <c r="M20" s="567"/>
      <c r="N20" s="40"/>
      <c r="O20" s="567"/>
    </row>
    <row r="21" spans="1:19" s="356" customFormat="1">
      <c r="A21" s="561"/>
      <c r="B21" s="448" t="s">
        <v>31</v>
      </c>
      <c r="C21" s="41"/>
      <c r="D21" s="485"/>
      <c r="E21" s="41"/>
      <c r="F21" s="485"/>
      <c r="G21" s="41"/>
      <c r="H21" s="487"/>
      <c r="I21" s="41"/>
      <c r="J21" s="568"/>
      <c r="K21" s="846"/>
      <c r="L21" s="41"/>
      <c r="M21" s="567"/>
      <c r="N21" s="41"/>
      <c r="O21" s="567"/>
    </row>
    <row r="22" spans="1:19" s="356" customFormat="1">
      <c r="A22" s="561"/>
      <c r="B22" s="566" t="s">
        <v>32</v>
      </c>
      <c r="C22" s="41"/>
      <c r="D22" s="575"/>
      <c r="E22" s="41"/>
      <c r="F22" s="575"/>
      <c r="G22" s="41"/>
      <c r="H22" s="574"/>
      <c r="I22" s="41"/>
      <c r="J22" s="573"/>
      <c r="K22" s="846"/>
      <c r="L22" s="41"/>
      <c r="M22" s="572"/>
      <c r="N22" s="41"/>
      <c r="O22" s="572"/>
    </row>
    <row r="23" spans="1:19" s="356" customFormat="1" ht="15">
      <c r="A23" s="561"/>
      <c r="B23" s="834"/>
      <c r="C23" s="834"/>
      <c r="D23" s="834"/>
      <c r="E23" s="834"/>
      <c r="F23" s="834"/>
      <c r="G23" s="834"/>
      <c r="H23" s="834"/>
      <c r="I23" s="834"/>
      <c r="J23" s="834"/>
      <c r="K23" s="834"/>
      <c r="L23" s="834"/>
      <c r="M23" s="834"/>
      <c r="N23" s="834"/>
      <c r="O23" s="834"/>
    </row>
    <row r="24" spans="1:19" s="356" customFormat="1">
      <c r="A24" s="561"/>
      <c r="B24" s="533" t="s">
        <v>33</v>
      </c>
      <c r="C24" s="42"/>
      <c r="D24" s="570"/>
      <c r="E24" s="42"/>
      <c r="F24" s="570"/>
      <c r="G24" s="42"/>
      <c r="H24" s="569"/>
      <c r="I24" s="42"/>
      <c r="J24" s="568"/>
      <c r="K24" s="846"/>
      <c r="L24" s="42"/>
      <c r="M24" s="567"/>
      <c r="N24" s="42"/>
      <c r="O24" s="847"/>
    </row>
    <row r="25" spans="1:19" s="356" customFormat="1">
      <c r="A25" s="561"/>
      <c r="B25" s="566" t="s">
        <v>34</v>
      </c>
      <c r="C25" s="42"/>
      <c r="D25" s="570"/>
      <c r="E25" s="42"/>
      <c r="F25" s="570"/>
      <c r="G25" s="42"/>
      <c r="H25" s="569"/>
      <c r="I25" s="42"/>
      <c r="J25" s="568"/>
      <c r="K25" s="846"/>
      <c r="L25" s="42"/>
      <c r="M25" s="567"/>
      <c r="N25" s="42"/>
      <c r="O25" s="847"/>
    </row>
    <row r="26" spans="1:19" s="356" customFormat="1">
      <c r="A26" s="561"/>
      <c r="B26" s="566" t="s">
        <v>35</v>
      </c>
      <c r="C26" s="42"/>
      <c r="D26" s="570"/>
      <c r="E26" s="42"/>
      <c r="F26" s="570"/>
      <c r="G26" s="42"/>
      <c r="H26" s="569"/>
      <c r="I26" s="42"/>
      <c r="J26" s="568"/>
      <c r="K26" s="846"/>
      <c r="L26" s="42"/>
      <c r="M26" s="567"/>
      <c r="N26" s="42"/>
      <c r="O26" s="847"/>
    </row>
    <row r="27" spans="1:19" s="356" customFormat="1">
      <c r="A27" s="561"/>
      <c r="B27" s="566" t="s">
        <v>36</v>
      </c>
      <c r="C27" s="42"/>
      <c r="D27" s="570"/>
      <c r="E27" s="42"/>
      <c r="F27" s="570"/>
      <c r="G27" s="42"/>
      <c r="H27" s="569"/>
      <c r="I27" s="42"/>
      <c r="J27" s="568"/>
      <c r="K27" s="846"/>
      <c r="L27" s="42"/>
      <c r="M27" s="567"/>
      <c r="N27" s="42"/>
      <c r="O27" s="847"/>
      <c r="S27" s="571"/>
    </row>
    <row r="28" spans="1:19" s="356" customFormat="1">
      <c r="A28" s="561"/>
      <c r="B28" s="533" t="s">
        <v>37</v>
      </c>
      <c r="C28" s="42"/>
      <c r="D28" s="570"/>
      <c r="E28" s="42"/>
      <c r="F28" s="570"/>
      <c r="G28" s="42"/>
      <c r="H28" s="569"/>
      <c r="I28" s="42"/>
      <c r="J28" s="568"/>
      <c r="K28" s="846"/>
      <c r="L28" s="42"/>
      <c r="M28" s="567"/>
      <c r="N28" s="42"/>
      <c r="O28" s="847"/>
    </row>
    <row r="29" spans="1:19" s="356" customFormat="1">
      <c r="A29" s="561"/>
      <c r="B29" s="448" t="s">
        <v>38</v>
      </c>
      <c r="C29" s="42"/>
      <c r="D29" s="570"/>
      <c r="E29" s="42"/>
      <c r="F29" s="570"/>
      <c r="G29" s="42"/>
      <c r="H29" s="569"/>
      <c r="I29" s="42"/>
      <c r="J29" s="568"/>
      <c r="K29" s="846"/>
      <c r="L29" s="42"/>
      <c r="M29" s="567"/>
      <c r="N29" s="42"/>
      <c r="O29" s="847"/>
    </row>
    <row r="30" spans="1:19" s="356" customFormat="1">
      <c r="A30" s="561"/>
      <c r="B30" s="566" t="s">
        <v>39</v>
      </c>
      <c r="C30" s="43"/>
      <c r="D30" s="565"/>
      <c r="E30" s="43"/>
      <c r="F30" s="565"/>
      <c r="G30" s="43"/>
      <c r="H30" s="564"/>
      <c r="I30" s="43"/>
      <c r="J30" s="563"/>
      <c r="K30" s="846"/>
      <c r="L30" s="43"/>
      <c r="M30" s="562"/>
      <c r="N30" s="43"/>
      <c r="O30" s="847"/>
    </row>
    <row r="31" spans="1:19" s="356" customFormat="1" ht="15">
      <c r="A31" s="561"/>
      <c r="B31" s="834"/>
      <c r="C31" s="834"/>
      <c r="D31" s="834"/>
      <c r="E31" s="834"/>
      <c r="F31" s="834"/>
      <c r="G31" s="834"/>
      <c r="H31" s="834"/>
      <c r="I31" s="834"/>
      <c r="J31" s="834"/>
      <c r="K31" s="834"/>
      <c r="L31" s="834"/>
      <c r="M31" s="834"/>
      <c r="N31" s="834"/>
      <c r="O31" s="834"/>
    </row>
    <row r="32" spans="1:19" s="356" customFormat="1" ht="15">
      <c r="A32" s="561"/>
      <c r="B32" s="835" t="s">
        <v>40</v>
      </c>
      <c r="C32" s="835"/>
      <c r="D32" s="835"/>
      <c r="E32" s="835"/>
      <c r="F32" s="835"/>
      <c r="G32" s="835"/>
      <c r="H32" s="835"/>
      <c r="I32" s="835"/>
      <c r="J32" s="835"/>
      <c r="K32" s="835"/>
      <c r="L32" s="835"/>
      <c r="M32" s="835"/>
      <c r="N32" s="835"/>
      <c r="O32" s="835"/>
    </row>
    <row r="33" spans="1:15" s="356" customFormat="1" ht="15">
      <c r="A33" s="560"/>
      <c r="B33" s="850" t="s">
        <v>41</v>
      </c>
      <c r="C33" s="851"/>
      <c r="D33" s="851"/>
      <c r="E33" s="851"/>
      <c r="F33" s="851"/>
      <c r="G33" s="851"/>
      <c r="H33" s="851"/>
      <c r="I33" s="851"/>
      <c r="J33" s="851"/>
      <c r="K33" s="851"/>
      <c r="L33" s="851"/>
      <c r="M33" s="851"/>
      <c r="N33" s="851"/>
      <c r="O33" s="852"/>
    </row>
    <row r="34" spans="1:15" s="356" customFormat="1" ht="15">
      <c r="A34" s="560"/>
      <c r="B34" s="827" t="s">
        <v>42</v>
      </c>
      <c r="C34" s="827"/>
      <c r="D34" s="827"/>
      <c r="E34" s="827"/>
      <c r="F34" s="827"/>
      <c r="G34" s="827"/>
      <c r="H34" s="827"/>
      <c r="I34" s="827"/>
      <c r="J34" s="827"/>
      <c r="K34" s="827"/>
      <c r="L34" s="827"/>
      <c r="M34" s="827"/>
      <c r="N34" s="827"/>
      <c r="O34" s="827"/>
    </row>
    <row r="35" spans="1:15" s="356" customFormat="1">
      <c r="A35" s="470">
        <v>1</v>
      </c>
      <c r="B35" s="44" t="s">
        <v>43</v>
      </c>
      <c r="C35" s="45"/>
      <c r="D35" s="556">
        <f t="shared" ref="D35:D41" si="0">IFERROR(C35/C$63,0)</f>
        <v>0</v>
      </c>
      <c r="E35" s="45"/>
      <c r="F35" s="556">
        <f t="shared" ref="F35:F41" si="1">IFERROR(E35/E$63,0)</f>
        <v>0</v>
      </c>
      <c r="G35" s="45"/>
      <c r="H35" s="558">
        <f t="shared" ref="H35:H41" si="2">IFERROR(G35/G$63,0)</f>
        <v>0</v>
      </c>
      <c r="I35" s="45"/>
      <c r="J35" s="557">
        <f t="shared" ref="J35:J41" si="3">IFERROR(I35/I$63,0)</f>
        <v>0</v>
      </c>
      <c r="K35" s="836"/>
      <c r="L35" s="45"/>
      <c r="M35" s="559">
        <f t="shared" ref="M35:M41" si="4">IFERROR(L35/L$63,0)</f>
        <v>0</v>
      </c>
      <c r="N35" s="45"/>
      <c r="O35" s="559">
        <f t="shared" ref="O35:O41" si="5">IFERROR(N35/N$63,0)</f>
        <v>0</v>
      </c>
    </row>
    <row r="36" spans="1:15" s="356" customFormat="1">
      <c r="A36" s="470">
        <f t="shared" ref="A36:A59" si="6">A35+1</f>
        <v>2</v>
      </c>
      <c r="B36" s="46" t="s">
        <v>44</v>
      </c>
      <c r="C36" s="45"/>
      <c r="D36" s="556">
        <f t="shared" si="0"/>
        <v>0</v>
      </c>
      <c r="E36" s="45"/>
      <c r="F36" s="556">
        <f t="shared" si="1"/>
        <v>0</v>
      </c>
      <c r="G36" s="45"/>
      <c r="H36" s="558">
        <f t="shared" si="2"/>
        <v>0</v>
      </c>
      <c r="I36" s="45"/>
      <c r="J36" s="557">
        <f t="shared" si="3"/>
        <v>0</v>
      </c>
      <c r="K36" s="836"/>
      <c r="L36" s="45"/>
      <c r="M36" s="556">
        <f t="shared" si="4"/>
        <v>0</v>
      </c>
      <c r="N36" s="45"/>
      <c r="O36" s="556">
        <f t="shared" si="5"/>
        <v>0</v>
      </c>
    </row>
    <row r="37" spans="1:15" s="356" customFormat="1">
      <c r="A37" s="470">
        <f t="shared" si="6"/>
        <v>3</v>
      </c>
      <c r="B37" s="46" t="s">
        <v>45</v>
      </c>
      <c r="C37" s="45"/>
      <c r="D37" s="556">
        <f t="shared" si="0"/>
        <v>0</v>
      </c>
      <c r="E37" s="45"/>
      <c r="F37" s="556">
        <f t="shared" si="1"/>
        <v>0</v>
      </c>
      <c r="G37" s="45"/>
      <c r="H37" s="558">
        <f t="shared" si="2"/>
        <v>0</v>
      </c>
      <c r="I37" s="45"/>
      <c r="J37" s="557">
        <f t="shared" si="3"/>
        <v>0</v>
      </c>
      <c r="K37" s="836"/>
      <c r="L37" s="45"/>
      <c r="M37" s="556">
        <f t="shared" si="4"/>
        <v>0</v>
      </c>
      <c r="N37" s="45"/>
      <c r="O37" s="556">
        <f t="shared" si="5"/>
        <v>0</v>
      </c>
    </row>
    <row r="38" spans="1:15" s="356" customFormat="1">
      <c r="A38" s="470">
        <f t="shared" si="6"/>
        <v>4</v>
      </c>
      <c r="B38" s="46" t="s">
        <v>46</v>
      </c>
      <c r="C38" s="45"/>
      <c r="D38" s="556">
        <f t="shared" si="0"/>
        <v>0</v>
      </c>
      <c r="E38" s="45"/>
      <c r="F38" s="556">
        <f t="shared" si="1"/>
        <v>0</v>
      </c>
      <c r="G38" s="45"/>
      <c r="H38" s="558">
        <f t="shared" si="2"/>
        <v>0</v>
      </c>
      <c r="I38" s="45"/>
      <c r="J38" s="557">
        <f t="shared" si="3"/>
        <v>0</v>
      </c>
      <c r="K38" s="836"/>
      <c r="L38" s="45"/>
      <c r="M38" s="556">
        <f t="shared" si="4"/>
        <v>0</v>
      </c>
      <c r="N38" s="45"/>
      <c r="O38" s="556">
        <f t="shared" si="5"/>
        <v>0</v>
      </c>
    </row>
    <row r="39" spans="1:15" s="356" customFormat="1">
      <c r="A39" s="470">
        <f t="shared" si="6"/>
        <v>5</v>
      </c>
      <c r="B39" s="47" t="s">
        <v>47</v>
      </c>
      <c r="C39" s="45"/>
      <c r="D39" s="556">
        <f t="shared" si="0"/>
        <v>0</v>
      </c>
      <c r="E39" s="45"/>
      <c r="F39" s="556">
        <f t="shared" si="1"/>
        <v>0</v>
      </c>
      <c r="G39" s="45"/>
      <c r="H39" s="558">
        <f t="shared" si="2"/>
        <v>0</v>
      </c>
      <c r="I39" s="45"/>
      <c r="J39" s="557">
        <f t="shared" si="3"/>
        <v>0</v>
      </c>
      <c r="K39" s="836"/>
      <c r="L39" s="45"/>
      <c r="M39" s="556">
        <f t="shared" si="4"/>
        <v>0</v>
      </c>
      <c r="N39" s="45"/>
      <c r="O39" s="556">
        <f t="shared" si="5"/>
        <v>0</v>
      </c>
    </row>
    <row r="40" spans="1:15" s="356" customFormat="1" ht="28.5">
      <c r="A40" s="470">
        <f t="shared" si="6"/>
        <v>6</v>
      </c>
      <c r="B40" s="47" t="s">
        <v>48</v>
      </c>
      <c r="C40" s="45"/>
      <c r="D40" s="556">
        <f t="shared" si="0"/>
        <v>0</v>
      </c>
      <c r="E40" s="45"/>
      <c r="F40" s="556">
        <f t="shared" si="1"/>
        <v>0</v>
      </c>
      <c r="G40" s="45"/>
      <c r="H40" s="558">
        <f t="shared" si="2"/>
        <v>0</v>
      </c>
      <c r="I40" s="45"/>
      <c r="J40" s="557">
        <f t="shared" si="3"/>
        <v>0</v>
      </c>
      <c r="K40" s="836"/>
      <c r="L40" s="45"/>
      <c r="M40" s="556">
        <f t="shared" si="4"/>
        <v>0</v>
      </c>
      <c r="N40" s="45"/>
      <c r="O40" s="556">
        <f t="shared" si="5"/>
        <v>0</v>
      </c>
    </row>
    <row r="41" spans="1:15" s="356" customFormat="1" ht="15">
      <c r="A41" s="470">
        <f t="shared" si="6"/>
        <v>7</v>
      </c>
      <c r="B41" s="48" t="s">
        <v>49</v>
      </c>
      <c r="C41" s="49">
        <f>SUM(C35:C40)</f>
        <v>0</v>
      </c>
      <c r="D41" s="555">
        <f t="shared" si="0"/>
        <v>0</v>
      </c>
      <c r="E41" s="49">
        <f>SUM(E35:E40)</f>
        <v>0</v>
      </c>
      <c r="F41" s="555">
        <f t="shared" si="1"/>
        <v>0</v>
      </c>
      <c r="G41" s="49">
        <f>SUM(G35:G40)</f>
        <v>0</v>
      </c>
      <c r="H41" s="554">
        <f t="shared" si="2"/>
        <v>0</v>
      </c>
      <c r="I41" s="50">
        <f>SUM(I35:I40)</f>
        <v>0</v>
      </c>
      <c r="J41" s="553">
        <f t="shared" si="3"/>
        <v>0</v>
      </c>
      <c r="K41" s="836"/>
      <c r="L41" s="50">
        <f>SUM(L35:L40)</f>
        <v>0</v>
      </c>
      <c r="M41" s="552">
        <f t="shared" si="4"/>
        <v>0</v>
      </c>
      <c r="N41" s="50">
        <f>SUM(N35:N40)</f>
        <v>0</v>
      </c>
      <c r="O41" s="552">
        <f t="shared" si="5"/>
        <v>0</v>
      </c>
    </row>
    <row r="42" spans="1:15" s="356" customFormat="1" ht="15">
      <c r="A42" s="470">
        <f t="shared" si="6"/>
        <v>8</v>
      </c>
      <c r="B42" s="827" t="s">
        <v>50</v>
      </c>
      <c r="C42" s="827"/>
      <c r="D42" s="827"/>
      <c r="E42" s="827"/>
      <c r="F42" s="827"/>
      <c r="G42" s="827"/>
      <c r="H42" s="827"/>
      <c r="I42" s="827"/>
      <c r="J42" s="827"/>
      <c r="K42" s="827"/>
      <c r="L42" s="827"/>
      <c r="M42" s="827"/>
      <c r="N42" s="827"/>
      <c r="O42" s="827"/>
    </row>
    <row r="43" spans="1:15" s="356" customFormat="1">
      <c r="A43" s="470">
        <f t="shared" si="6"/>
        <v>9</v>
      </c>
      <c r="B43" s="51" t="s">
        <v>51</v>
      </c>
      <c r="C43" s="45"/>
      <c r="D43" s="548">
        <f t="shared" ref="D43:D48" si="7">IFERROR(C43/C$63,0)</f>
        <v>0</v>
      </c>
      <c r="E43" s="45"/>
      <c r="F43" s="548">
        <f t="shared" ref="F43:F48" si="8">IFERROR(E43/E$63,0)</f>
        <v>0</v>
      </c>
      <c r="G43" s="45"/>
      <c r="H43" s="550">
        <f t="shared" ref="H43:H48" si="9">IFERROR(G43/G$63,0)</f>
        <v>0</v>
      </c>
      <c r="I43" s="45"/>
      <c r="J43" s="549">
        <f t="shared" ref="J43:J48" si="10">IFERROR(I43/I$63,0)</f>
        <v>0</v>
      </c>
      <c r="K43" s="837"/>
      <c r="L43" s="45"/>
      <c r="M43" s="551">
        <f t="shared" ref="M43:M48" si="11">IFERROR(L43/L$63,0)</f>
        <v>0</v>
      </c>
      <c r="N43" s="45"/>
      <c r="O43" s="551">
        <f t="shared" ref="O43:O48" si="12">IFERROR(N43/N$63,0)</f>
        <v>0</v>
      </c>
    </row>
    <row r="44" spans="1:15" s="356" customFormat="1">
      <c r="A44" s="470">
        <f t="shared" si="6"/>
        <v>10</v>
      </c>
      <c r="B44" s="47" t="s">
        <v>52</v>
      </c>
      <c r="C44" s="45"/>
      <c r="D44" s="548">
        <f t="shared" si="7"/>
        <v>0</v>
      </c>
      <c r="E44" s="45"/>
      <c r="F44" s="548">
        <f t="shared" si="8"/>
        <v>0</v>
      </c>
      <c r="G44" s="45"/>
      <c r="H44" s="550">
        <f t="shared" si="9"/>
        <v>0</v>
      </c>
      <c r="I44" s="45"/>
      <c r="J44" s="549">
        <f t="shared" si="10"/>
        <v>0</v>
      </c>
      <c r="K44" s="837"/>
      <c r="L44" s="45"/>
      <c r="M44" s="548">
        <f t="shared" si="11"/>
        <v>0</v>
      </c>
      <c r="N44" s="45"/>
      <c r="O44" s="548">
        <f t="shared" si="12"/>
        <v>0</v>
      </c>
    </row>
    <row r="45" spans="1:15" s="356" customFormat="1">
      <c r="A45" s="470">
        <f t="shared" si="6"/>
        <v>11</v>
      </c>
      <c r="B45" s="47" t="s">
        <v>53</v>
      </c>
      <c r="C45" s="45"/>
      <c r="D45" s="548">
        <f t="shared" si="7"/>
        <v>0</v>
      </c>
      <c r="E45" s="45"/>
      <c r="F45" s="548">
        <f t="shared" si="8"/>
        <v>0</v>
      </c>
      <c r="G45" s="45"/>
      <c r="H45" s="550">
        <f t="shared" si="9"/>
        <v>0</v>
      </c>
      <c r="I45" s="45"/>
      <c r="J45" s="549">
        <f t="shared" si="10"/>
        <v>0</v>
      </c>
      <c r="K45" s="837"/>
      <c r="L45" s="45"/>
      <c r="M45" s="548">
        <f t="shared" si="11"/>
        <v>0</v>
      </c>
      <c r="N45" s="45"/>
      <c r="O45" s="548">
        <f t="shared" si="12"/>
        <v>0</v>
      </c>
    </row>
    <row r="46" spans="1:15" s="356" customFormat="1">
      <c r="A46" s="470">
        <f t="shared" si="6"/>
        <v>12</v>
      </c>
      <c r="B46" s="279" t="s">
        <v>54</v>
      </c>
      <c r="C46" s="45"/>
      <c r="D46" s="548">
        <f t="shared" si="7"/>
        <v>0</v>
      </c>
      <c r="E46" s="45"/>
      <c r="F46" s="548">
        <f t="shared" si="8"/>
        <v>0</v>
      </c>
      <c r="G46" s="45"/>
      <c r="H46" s="550">
        <f t="shared" si="9"/>
        <v>0</v>
      </c>
      <c r="I46" s="45"/>
      <c r="J46" s="549">
        <f t="shared" si="10"/>
        <v>0</v>
      </c>
      <c r="K46" s="837"/>
      <c r="L46" s="45"/>
      <c r="M46" s="548">
        <f t="shared" si="11"/>
        <v>0</v>
      </c>
      <c r="N46" s="45"/>
      <c r="O46" s="548">
        <f t="shared" si="12"/>
        <v>0</v>
      </c>
    </row>
    <row r="47" spans="1:15" s="356" customFormat="1" ht="42.75">
      <c r="A47" s="470">
        <f t="shared" si="6"/>
        <v>13</v>
      </c>
      <c r="B47" s="47" t="s">
        <v>55</v>
      </c>
      <c r="C47" s="45"/>
      <c r="D47" s="548">
        <f t="shared" si="7"/>
        <v>0</v>
      </c>
      <c r="E47" s="45"/>
      <c r="F47" s="548">
        <f t="shared" si="8"/>
        <v>0</v>
      </c>
      <c r="G47" s="45"/>
      <c r="H47" s="550">
        <f t="shared" si="9"/>
        <v>0</v>
      </c>
      <c r="I47" s="45"/>
      <c r="J47" s="549">
        <f t="shared" si="10"/>
        <v>0</v>
      </c>
      <c r="K47" s="837"/>
      <c r="L47" s="45"/>
      <c r="M47" s="548">
        <f t="shared" si="11"/>
        <v>0</v>
      </c>
      <c r="N47" s="45"/>
      <c r="O47" s="548">
        <f t="shared" si="12"/>
        <v>0</v>
      </c>
    </row>
    <row r="48" spans="1:15" s="356" customFormat="1" ht="15">
      <c r="A48" s="470">
        <f t="shared" si="6"/>
        <v>14</v>
      </c>
      <c r="B48" s="48" t="s">
        <v>56</v>
      </c>
      <c r="C48" s="52">
        <f>SUM(C43:C47)</f>
        <v>0</v>
      </c>
      <c r="D48" s="547">
        <f t="shared" si="7"/>
        <v>0</v>
      </c>
      <c r="E48" s="52">
        <f>SUM(E43:E47)</f>
        <v>0</v>
      </c>
      <c r="F48" s="547">
        <f t="shared" si="8"/>
        <v>0</v>
      </c>
      <c r="G48" s="52">
        <f>SUM(G43:G47)</f>
        <v>0</v>
      </c>
      <c r="H48" s="546">
        <f t="shared" si="9"/>
        <v>0</v>
      </c>
      <c r="I48" s="52">
        <f>SUM(I43:I47)</f>
        <v>0</v>
      </c>
      <c r="J48" s="545">
        <f t="shared" si="10"/>
        <v>0</v>
      </c>
      <c r="K48" s="837"/>
      <c r="L48" s="52">
        <f>SUM(L43:L47)</f>
        <v>0</v>
      </c>
      <c r="M48" s="544">
        <f t="shared" si="11"/>
        <v>0</v>
      </c>
      <c r="N48" s="52">
        <f>SUM(N43:N47)</f>
        <v>0</v>
      </c>
      <c r="O48" s="544">
        <f t="shared" si="12"/>
        <v>0</v>
      </c>
    </row>
    <row r="49" spans="1:15" s="356" customFormat="1" ht="15">
      <c r="A49" s="470">
        <f t="shared" si="6"/>
        <v>15</v>
      </c>
      <c r="B49" s="827" t="s">
        <v>57</v>
      </c>
      <c r="C49" s="827"/>
      <c r="D49" s="827"/>
      <c r="E49" s="827"/>
      <c r="F49" s="827"/>
      <c r="G49" s="827"/>
      <c r="H49" s="827"/>
      <c r="I49" s="827"/>
      <c r="J49" s="827"/>
      <c r="K49" s="827"/>
      <c r="L49" s="827"/>
      <c r="M49" s="827"/>
      <c r="N49" s="827"/>
      <c r="O49" s="827"/>
    </row>
    <row r="50" spans="1:15" s="356" customFormat="1">
      <c r="A50" s="470">
        <f t="shared" si="6"/>
        <v>16</v>
      </c>
      <c r="B50" s="53" t="s">
        <v>58</v>
      </c>
      <c r="C50" s="45"/>
      <c r="D50" s="509">
        <f t="shared" ref="D50:D59" si="13">IFERROR(C50/C$63,0)</f>
        <v>0</v>
      </c>
      <c r="E50" s="45"/>
      <c r="F50" s="509">
        <f t="shared" ref="F50:F59" si="14">IFERROR(E50/E$63,0)</f>
        <v>0</v>
      </c>
      <c r="G50" s="45"/>
      <c r="H50" s="508">
        <f t="shared" ref="H50:H59" si="15">IFERROR(G50/G$63,0)</f>
        <v>0</v>
      </c>
      <c r="I50" s="45"/>
      <c r="J50" s="492">
        <f t="shared" ref="J50:J59" si="16">IFERROR(I50/I$63,0)</f>
        <v>0</v>
      </c>
      <c r="K50" s="829"/>
      <c r="L50" s="123"/>
      <c r="M50" s="512">
        <f t="shared" ref="M50:M59" si="17">IFERROR(L50/L$63,0)</f>
        <v>0</v>
      </c>
      <c r="N50" s="45"/>
      <c r="O50" s="512">
        <f t="shared" ref="O50:O59" si="18">IFERROR(N50/N$63,0)</f>
        <v>0</v>
      </c>
    </row>
    <row r="51" spans="1:15" s="356" customFormat="1">
      <c r="A51" s="470">
        <f t="shared" si="6"/>
        <v>17</v>
      </c>
      <c r="B51" s="54" t="s">
        <v>59</v>
      </c>
      <c r="C51" s="45"/>
      <c r="D51" s="509">
        <f t="shared" si="13"/>
        <v>0</v>
      </c>
      <c r="E51" s="45"/>
      <c r="F51" s="509">
        <f t="shared" si="14"/>
        <v>0</v>
      </c>
      <c r="G51" s="45"/>
      <c r="H51" s="508">
        <f t="shared" si="15"/>
        <v>0</v>
      </c>
      <c r="I51" s="45"/>
      <c r="J51" s="492">
        <f t="shared" si="16"/>
        <v>0</v>
      </c>
      <c r="K51" s="829"/>
      <c r="L51" s="123"/>
      <c r="M51" s="509">
        <f t="shared" si="17"/>
        <v>0</v>
      </c>
      <c r="N51" s="45"/>
      <c r="O51" s="509">
        <f t="shared" si="18"/>
        <v>0</v>
      </c>
    </row>
    <row r="52" spans="1:15" s="356" customFormat="1">
      <c r="A52" s="470">
        <f t="shared" si="6"/>
        <v>18</v>
      </c>
      <c r="B52" s="46" t="s">
        <v>60</v>
      </c>
      <c r="C52" s="45"/>
      <c r="D52" s="509">
        <f t="shared" si="13"/>
        <v>0</v>
      </c>
      <c r="E52" s="45"/>
      <c r="F52" s="509">
        <f t="shared" si="14"/>
        <v>0</v>
      </c>
      <c r="G52" s="45"/>
      <c r="H52" s="508">
        <f t="shared" si="15"/>
        <v>0</v>
      </c>
      <c r="I52" s="45"/>
      <c r="J52" s="492">
        <f t="shared" si="16"/>
        <v>0</v>
      </c>
      <c r="K52" s="829"/>
      <c r="L52" s="123"/>
      <c r="M52" s="509">
        <f t="shared" si="17"/>
        <v>0</v>
      </c>
      <c r="N52" s="45"/>
      <c r="O52" s="509">
        <f t="shared" si="18"/>
        <v>0</v>
      </c>
    </row>
    <row r="53" spans="1:15" s="356" customFormat="1">
      <c r="A53" s="470">
        <f t="shared" si="6"/>
        <v>19</v>
      </c>
      <c r="B53" s="46" t="s">
        <v>61</v>
      </c>
      <c r="C53" s="45"/>
      <c r="D53" s="509">
        <f t="shared" si="13"/>
        <v>0</v>
      </c>
      <c r="E53" s="45"/>
      <c r="F53" s="509">
        <f t="shared" si="14"/>
        <v>0</v>
      </c>
      <c r="G53" s="45"/>
      <c r="H53" s="508">
        <f t="shared" si="15"/>
        <v>0</v>
      </c>
      <c r="I53" s="45"/>
      <c r="J53" s="492">
        <f t="shared" si="16"/>
        <v>0</v>
      </c>
      <c r="K53" s="829"/>
      <c r="L53" s="123"/>
      <c r="M53" s="509">
        <f t="shared" si="17"/>
        <v>0</v>
      </c>
      <c r="N53" s="45"/>
      <c r="O53" s="509">
        <f t="shared" si="18"/>
        <v>0</v>
      </c>
    </row>
    <row r="54" spans="1:15" s="356" customFormat="1">
      <c r="A54" s="470">
        <f t="shared" si="6"/>
        <v>20</v>
      </c>
      <c r="B54" s="46" t="s">
        <v>62</v>
      </c>
      <c r="C54" s="45"/>
      <c r="D54" s="509">
        <f t="shared" si="13"/>
        <v>0</v>
      </c>
      <c r="E54" s="45"/>
      <c r="F54" s="509">
        <f t="shared" si="14"/>
        <v>0</v>
      </c>
      <c r="G54" s="45"/>
      <c r="H54" s="508">
        <f t="shared" si="15"/>
        <v>0</v>
      </c>
      <c r="I54" s="45"/>
      <c r="J54" s="492">
        <f t="shared" si="16"/>
        <v>0</v>
      </c>
      <c r="K54" s="829"/>
      <c r="L54" s="123"/>
      <c r="M54" s="509">
        <f t="shared" si="17"/>
        <v>0</v>
      </c>
      <c r="N54" s="45"/>
      <c r="O54" s="509">
        <f t="shared" si="18"/>
        <v>0</v>
      </c>
    </row>
    <row r="55" spans="1:15" s="356" customFormat="1">
      <c r="A55" s="470">
        <f t="shared" si="6"/>
        <v>21</v>
      </c>
      <c r="B55" s="46" t="s">
        <v>63</v>
      </c>
      <c r="C55" s="45"/>
      <c r="D55" s="509">
        <f t="shared" si="13"/>
        <v>0</v>
      </c>
      <c r="E55" s="45"/>
      <c r="F55" s="509">
        <f t="shared" si="14"/>
        <v>0</v>
      </c>
      <c r="G55" s="45"/>
      <c r="H55" s="508">
        <f t="shared" si="15"/>
        <v>0</v>
      </c>
      <c r="I55" s="45"/>
      <c r="J55" s="492">
        <f t="shared" si="16"/>
        <v>0</v>
      </c>
      <c r="K55" s="829"/>
      <c r="L55" s="123"/>
      <c r="M55" s="509">
        <f t="shared" si="17"/>
        <v>0</v>
      </c>
      <c r="N55" s="45"/>
      <c r="O55" s="509">
        <f t="shared" si="18"/>
        <v>0</v>
      </c>
    </row>
    <row r="56" spans="1:15" s="356" customFormat="1">
      <c r="A56" s="470">
        <f t="shared" si="6"/>
        <v>22</v>
      </c>
      <c r="B56" s="46" t="s">
        <v>470</v>
      </c>
      <c r="C56" s="45"/>
      <c r="D56" s="509">
        <f t="shared" si="13"/>
        <v>0</v>
      </c>
      <c r="E56" s="45"/>
      <c r="F56" s="509">
        <f t="shared" si="14"/>
        <v>0</v>
      </c>
      <c r="G56" s="45"/>
      <c r="H56" s="508">
        <f t="shared" si="15"/>
        <v>0</v>
      </c>
      <c r="I56" s="45"/>
      <c r="J56" s="492">
        <f t="shared" si="16"/>
        <v>0</v>
      </c>
      <c r="K56" s="829"/>
      <c r="L56" s="123"/>
      <c r="M56" s="509">
        <f t="shared" si="17"/>
        <v>0</v>
      </c>
      <c r="N56" s="45"/>
      <c r="O56" s="509">
        <f t="shared" si="18"/>
        <v>0</v>
      </c>
    </row>
    <row r="57" spans="1:15" s="356" customFormat="1">
      <c r="A57" s="470">
        <f t="shared" si="6"/>
        <v>23</v>
      </c>
      <c r="B57" s="55" t="s">
        <v>64</v>
      </c>
      <c r="C57" s="45"/>
      <c r="D57" s="509">
        <f t="shared" si="13"/>
        <v>0</v>
      </c>
      <c r="E57" s="45"/>
      <c r="F57" s="509">
        <f t="shared" si="14"/>
        <v>0</v>
      </c>
      <c r="G57" s="45"/>
      <c r="H57" s="508">
        <f t="shared" si="15"/>
        <v>0</v>
      </c>
      <c r="I57" s="45"/>
      <c r="J57" s="492">
        <f t="shared" si="16"/>
        <v>0</v>
      </c>
      <c r="K57" s="829"/>
      <c r="L57" s="123"/>
      <c r="M57" s="509">
        <f t="shared" si="17"/>
        <v>0</v>
      </c>
      <c r="N57" s="45"/>
      <c r="O57" s="509">
        <f t="shared" si="18"/>
        <v>0</v>
      </c>
    </row>
    <row r="58" spans="1:15" s="356" customFormat="1">
      <c r="A58" s="470">
        <f t="shared" si="6"/>
        <v>24</v>
      </c>
      <c r="B58" s="51" t="s">
        <v>65</v>
      </c>
      <c r="C58" s="45"/>
      <c r="D58" s="509">
        <f t="shared" si="13"/>
        <v>0</v>
      </c>
      <c r="E58" s="45"/>
      <c r="F58" s="509">
        <f t="shared" si="14"/>
        <v>0</v>
      </c>
      <c r="G58" s="45"/>
      <c r="H58" s="508">
        <f t="shared" si="15"/>
        <v>0</v>
      </c>
      <c r="I58" s="45"/>
      <c r="J58" s="492">
        <f t="shared" si="16"/>
        <v>0</v>
      </c>
      <c r="K58" s="829"/>
      <c r="L58" s="123"/>
      <c r="M58" s="509">
        <f t="shared" si="17"/>
        <v>0</v>
      </c>
      <c r="N58" s="45"/>
      <c r="O58" s="509">
        <f t="shared" si="18"/>
        <v>0</v>
      </c>
    </row>
    <row r="59" spans="1:15" s="356" customFormat="1" ht="15">
      <c r="A59" s="470">
        <f t="shared" si="6"/>
        <v>25</v>
      </c>
      <c r="B59" s="48" t="s">
        <v>66</v>
      </c>
      <c r="C59" s="52">
        <f>SUM(C50:C58)</f>
        <v>0</v>
      </c>
      <c r="D59" s="505">
        <f t="shared" si="13"/>
        <v>0</v>
      </c>
      <c r="E59" s="52">
        <f>SUM(E50:E58)</f>
        <v>0</v>
      </c>
      <c r="F59" s="505">
        <f t="shared" si="14"/>
        <v>0</v>
      </c>
      <c r="G59" s="52">
        <f>SUM(G50:G58)</f>
        <v>0</v>
      </c>
      <c r="H59" s="543">
        <f t="shared" si="15"/>
        <v>0</v>
      </c>
      <c r="I59" s="56">
        <f>SUM(I50:I58)</f>
        <v>0</v>
      </c>
      <c r="J59" s="542">
        <f t="shared" si="16"/>
        <v>0</v>
      </c>
      <c r="K59" s="829"/>
      <c r="L59" s="541">
        <f>SUM(L50:L58)</f>
        <v>0</v>
      </c>
      <c r="M59" s="505">
        <f t="shared" si="17"/>
        <v>0</v>
      </c>
      <c r="N59" s="56">
        <f>SUM(N50:N58)</f>
        <v>0</v>
      </c>
      <c r="O59" s="505">
        <f t="shared" si="18"/>
        <v>0</v>
      </c>
    </row>
    <row r="60" spans="1:15" ht="6.75" customHeight="1">
      <c r="A60" s="162"/>
      <c r="B60" s="57"/>
      <c r="C60" s="57"/>
      <c r="D60" s="57"/>
      <c r="E60" s="57"/>
      <c r="F60" s="57"/>
      <c r="G60" s="57"/>
      <c r="H60" s="57"/>
      <c r="I60" s="57"/>
      <c r="J60" s="57"/>
      <c r="K60" s="829"/>
      <c r="L60" s="57"/>
      <c r="M60" s="57"/>
      <c r="N60" s="57"/>
      <c r="O60" s="57"/>
    </row>
    <row r="61" spans="1:15" s="356" customFormat="1" ht="29.25">
      <c r="A61" s="470">
        <f>A59+1</f>
        <v>26</v>
      </c>
      <c r="B61" s="48" t="s">
        <v>67</v>
      </c>
      <c r="C61" s="58"/>
      <c r="D61" s="539">
        <f>IFERROR(C61/C$63,0)</f>
        <v>0</v>
      </c>
      <c r="E61" s="58"/>
      <c r="F61" s="539">
        <f>IFERROR(E61/E$63,0)</f>
        <v>0</v>
      </c>
      <c r="G61" s="58"/>
      <c r="H61" s="520">
        <f>IFERROR(G61/G$63,0)</f>
        <v>0</v>
      </c>
      <c r="I61" s="58"/>
      <c r="J61" s="520">
        <f>IFERROR(I61/I$63,0)</f>
        <v>0</v>
      </c>
      <c r="K61" s="829"/>
      <c r="L61" s="540"/>
      <c r="M61" s="539">
        <f>IFERROR(L61/L$63,0)</f>
        <v>0</v>
      </c>
      <c r="N61" s="58"/>
      <c r="O61" s="539">
        <f>IFERROR(N61/N$63,0)</f>
        <v>0</v>
      </c>
    </row>
    <row r="62" spans="1:15" ht="6.75" customHeight="1">
      <c r="A62" s="162"/>
      <c r="B62" s="57"/>
      <c r="C62" s="57"/>
      <c r="D62" s="57"/>
      <c r="E62" s="57"/>
      <c r="F62" s="57"/>
      <c r="G62" s="57"/>
      <c r="H62" s="57"/>
      <c r="I62" s="57"/>
      <c r="J62" s="57"/>
      <c r="K62" s="829"/>
      <c r="L62" s="57"/>
      <c r="M62" s="57"/>
      <c r="N62" s="57"/>
      <c r="O62" s="57"/>
    </row>
    <row r="63" spans="1:15" s="356" customFormat="1" ht="15">
      <c r="A63" s="470">
        <f>A61+1</f>
        <v>27</v>
      </c>
      <c r="B63" s="59" t="s">
        <v>68</v>
      </c>
      <c r="C63" s="60">
        <f>C41+C48+C59+C61</f>
        <v>0</v>
      </c>
      <c r="D63" s="497">
        <f>IFERROR(C63/C$63,0)</f>
        <v>0</v>
      </c>
      <c r="E63" s="60">
        <f>E41+E48+E59+E61</f>
        <v>0</v>
      </c>
      <c r="F63" s="497">
        <f>IFERROR(E63/E$63,0)</f>
        <v>0</v>
      </c>
      <c r="G63" s="60">
        <f>G41+G48+G59+G61</f>
        <v>0</v>
      </c>
      <c r="H63" s="497">
        <f>IFERROR(G63/G$63,0)</f>
        <v>0</v>
      </c>
      <c r="I63" s="60">
        <f>I41+I48+I59+I61</f>
        <v>0</v>
      </c>
      <c r="J63" s="498">
        <f>IFERROR(I63/I$63,0)</f>
        <v>0</v>
      </c>
      <c r="K63" s="829"/>
      <c r="L63" s="478">
        <f>L41+L48+L59+L61</f>
        <v>0</v>
      </c>
      <c r="M63" s="497">
        <f>IFERROR(L63/L$63,0)</f>
        <v>0</v>
      </c>
      <c r="N63" s="60">
        <f>N41+N48+N59+N61</f>
        <v>0</v>
      </c>
      <c r="O63" s="497">
        <f>IFERROR(N63/N$63,0)</f>
        <v>0</v>
      </c>
    </row>
    <row r="64" spans="1:15" ht="6.75" customHeight="1">
      <c r="A64" s="162"/>
      <c r="B64" s="57"/>
      <c r="C64" s="57"/>
      <c r="D64" s="57"/>
      <c r="E64" s="57"/>
      <c r="F64" s="57"/>
      <c r="G64" s="57"/>
      <c r="H64" s="57"/>
      <c r="I64" s="57"/>
      <c r="J64" s="57"/>
      <c r="K64" s="829"/>
      <c r="L64" s="57"/>
      <c r="M64" s="57"/>
      <c r="N64" s="57"/>
      <c r="O64" s="57"/>
    </row>
    <row r="65" spans="1:15" s="356" customFormat="1" ht="15">
      <c r="A65" s="470">
        <f>A63+1</f>
        <v>28</v>
      </c>
      <c r="B65" s="838" t="s">
        <v>69</v>
      </c>
      <c r="C65" s="835"/>
      <c r="D65" s="835"/>
      <c r="E65" s="835"/>
      <c r="F65" s="835"/>
      <c r="G65" s="835"/>
      <c r="H65" s="835"/>
      <c r="I65" s="835"/>
      <c r="J65" s="835"/>
      <c r="K65" s="835"/>
      <c r="L65" s="835"/>
      <c r="M65" s="835"/>
      <c r="N65" s="835"/>
      <c r="O65" s="835"/>
    </row>
    <row r="66" spans="1:15" s="356" customFormat="1" ht="15">
      <c r="A66" s="470">
        <f t="shared" ref="A66:A87" si="19">A65+1</f>
        <v>29</v>
      </c>
      <c r="B66" s="843" t="s">
        <v>70</v>
      </c>
      <c r="C66" s="844"/>
      <c r="D66" s="844"/>
      <c r="E66" s="844"/>
      <c r="F66" s="844"/>
      <c r="G66" s="844"/>
      <c r="H66" s="844"/>
      <c r="I66" s="844"/>
      <c r="J66" s="844"/>
      <c r="K66" s="844"/>
      <c r="L66" s="844"/>
      <c r="M66" s="844"/>
      <c r="N66" s="844"/>
      <c r="O66" s="844"/>
    </row>
    <row r="67" spans="1:15" s="356" customFormat="1" ht="15">
      <c r="A67" s="470">
        <f t="shared" si="19"/>
        <v>30</v>
      </c>
      <c r="B67" s="828" t="s">
        <v>71</v>
      </c>
      <c r="C67" s="827"/>
      <c r="D67" s="827"/>
      <c r="E67" s="827"/>
      <c r="F67" s="827"/>
      <c r="G67" s="827"/>
      <c r="H67" s="827"/>
      <c r="I67" s="827"/>
      <c r="J67" s="827"/>
      <c r="K67" s="827"/>
      <c r="L67" s="827"/>
      <c r="M67" s="827"/>
      <c r="N67" s="827"/>
      <c r="O67" s="827"/>
    </row>
    <row r="68" spans="1:15" s="356" customFormat="1">
      <c r="A68" s="470">
        <f t="shared" si="19"/>
        <v>31</v>
      </c>
      <c r="B68" s="44" t="s">
        <v>72</v>
      </c>
      <c r="C68" s="45"/>
      <c r="D68" s="509">
        <f>IFERROR(C68/C$110,0)</f>
        <v>0</v>
      </c>
      <c r="E68" s="45"/>
      <c r="F68" s="509">
        <f>IFERROR(E68/E$110,0)</f>
        <v>0</v>
      </c>
      <c r="G68" s="45"/>
      <c r="H68" s="508">
        <f>IFERROR(G68/G$110,0)</f>
        <v>0</v>
      </c>
      <c r="I68" s="45"/>
      <c r="J68" s="492">
        <f>IFERROR(I68/I$110,0)</f>
        <v>0</v>
      </c>
      <c r="K68" s="829"/>
      <c r="L68" s="45"/>
      <c r="M68" s="511">
        <f>IFERROR(L68/L$110,0)</f>
        <v>0</v>
      </c>
      <c r="N68" s="45"/>
      <c r="O68" s="511">
        <f>IFERROR(N68/N$110,0)</f>
        <v>0</v>
      </c>
    </row>
    <row r="69" spans="1:15" s="356" customFormat="1">
      <c r="A69" s="470">
        <f t="shared" si="19"/>
        <v>32</v>
      </c>
      <c r="B69" s="46" t="s">
        <v>73</v>
      </c>
      <c r="C69" s="45"/>
      <c r="D69" s="509">
        <f>IFERROR(C69/C$110,0)</f>
        <v>0</v>
      </c>
      <c r="E69" s="45"/>
      <c r="F69" s="509">
        <f>IFERROR(E69/E$110,0)</f>
        <v>0</v>
      </c>
      <c r="G69" s="45"/>
      <c r="H69" s="508">
        <f>IFERROR(G69/G$110,0)</f>
        <v>0</v>
      </c>
      <c r="I69" s="45"/>
      <c r="J69" s="492">
        <f>IFERROR(I69/I$110,0)</f>
        <v>0</v>
      </c>
      <c r="K69" s="829"/>
      <c r="L69" s="45"/>
      <c r="M69" s="507">
        <f>IFERROR(L69/L$110,0)</f>
        <v>0</v>
      </c>
      <c r="N69" s="45"/>
      <c r="O69" s="507">
        <f>IFERROR(N69/N$110,0)</f>
        <v>0</v>
      </c>
    </row>
    <row r="70" spans="1:15" s="356" customFormat="1">
      <c r="A70" s="470">
        <f t="shared" si="19"/>
        <v>33</v>
      </c>
      <c r="B70" s="46" t="s">
        <v>74</v>
      </c>
      <c r="C70" s="45"/>
      <c r="D70" s="509">
        <f>IFERROR(C70/C$110,0)</f>
        <v>0</v>
      </c>
      <c r="E70" s="45"/>
      <c r="F70" s="509">
        <f>IFERROR(E70/E$110,0)</f>
        <v>0</v>
      </c>
      <c r="G70" s="45"/>
      <c r="H70" s="508">
        <f>IFERROR(G70/G$110,0)</f>
        <v>0</v>
      </c>
      <c r="I70" s="45"/>
      <c r="J70" s="492">
        <f>IFERROR(I70/I$110,0)</f>
        <v>0</v>
      </c>
      <c r="K70" s="829"/>
      <c r="L70" s="45"/>
      <c r="M70" s="507">
        <f>IFERROR(L70/L$110,0)</f>
        <v>0</v>
      </c>
      <c r="N70" s="45"/>
      <c r="O70" s="507">
        <f>IFERROR(N70/N$110,0)</f>
        <v>0</v>
      </c>
    </row>
    <row r="71" spans="1:15" s="356" customFormat="1">
      <c r="A71" s="470">
        <f t="shared" si="19"/>
        <v>34</v>
      </c>
      <c r="B71" s="46" t="s">
        <v>75</v>
      </c>
      <c r="C71" s="45"/>
      <c r="D71" s="509">
        <f>IFERROR(C71/C$110,0)</f>
        <v>0</v>
      </c>
      <c r="E71" s="45"/>
      <c r="F71" s="509">
        <f>IFERROR(E71/E$110,0)</f>
        <v>0</v>
      </c>
      <c r="G71" s="45"/>
      <c r="H71" s="508">
        <f>IFERROR(G71/G$110,0)</f>
        <v>0</v>
      </c>
      <c r="I71" s="45"/>
      <c r="J71" s="492">
        <f>IFERROR(I71/I$110,0)</f>
        <v>0</v>
      </c>
      <c r="K71" s="829"/>
      <c r="L71" s="45"/>
      <c r="M71" s="507">
        <f>IFERROR(L71/L$110,0)</f>
        <v>0</v>
      </c>
      <c r="N71" s="45"/>
      <c r="O71" s="507">
        <f>IFERROR(N71/N$110,0)</f>
        <v>0</v>
      </c>
    </row>
    <row r="72" spans="1:15" s="356" customFormat="1" ht="15">
      <c r="A72" s="470">
        <f t="shared" si="19"/>
        <v>35</v>
      </c>
      <c r="B72" s="48" t="s">
        <v>76</v>
      </c>
      <c r="C72" s="61">
        <f>SUM(C68:C71)</f>
        <v>0</v>
      </c>
      <c r="D72" s="506">
        <f>IFERROR(C72/C$110,0)</f>
        <v>0</v>
      </c>
      <c r="E72" s="61">
        <f>SUM(E68:E71)</f>
        <v>0</v>
      </c>
      <c r="F72" s="505">
        <f>IFERROR(E72/E$110,0)</f>
        <v>0</v>
      </c>
      <c r="G72" s="61">
        <f>SUM(G68:G71)</f>
        <v>0</v>
      </c>
      <c r="H72" s="504">
        <f>IFERROR(G72/G$110,0)</f>
        <v>0</v>
      </c>
      <c r="I72" s="62">
        <f>SUM(I68:I71)</f>
        <v>0</v>
      </c>
      <c r="J72" s="538">
        <f>IFERROR(I72/I$110,0)</f>
        <v>0</v>
      </c>
      <c r="K72" s="829"/>
      <c r="L72" s="62">
        <f>SUM(L68:L71)</f>
        <v>0</v>
      </c>
      <c r="M72" s="501">
        <f>IFERROR(L72/L$110,0)</f>
        <v>0</v>
      </c>
      <c r="N72" s="62">
        <f>SUM(N68:N71)</f>
        <v>0</v>
      </c>
      <c r="O72" s="501">
        <f>IFERROR(N72/N$110,0)</f>
        <v>0</v>
      </c>
    </row>
    <row r="73" spans="1:15" s="356" customFormat="1" ht="15">
      <c r="A73" s="470">
        <f t="shared" si="19"/>
        <v>36</v>
      </c>
      <c r="B73" s="828" t="s">
        <v>77</v>
      </c>
      <c r="C73" s="827"/>
      <c r="D73" s="827"/>
      <c r="E73" s="827"/>
      <c r="F73" s="827"/>
      <c r="G73" s="827"/>
      <c r="H73" s="827"/>
      <c r="I73" s="827"/>
      <c r="J73" s="827"/>
      <c r="K73" s="827"/>
      <c r="L73" s="827"/>
      <c r="M73" s="827"/>
      <c r="N73" s="827"/>
      <c r="O73" s="827"/>
    </row>
    <row r="74" spans="1:15" s="356" customFormat="1">
      <c r="A74" s="470">
        <f t="shared" si="19"/>
        <v>37</v>
      </c>
      <c r="B74" s="44" t="s">
        <v>78</v>
      </c>
      <c r="C74" s="45"/>
      <c r="D74" s="509">
        <f t="shared" ref="D74:D81" si="20">IFERROR(C74/C$110,0)</f>
        <v>0</v>
      </c>
      <c r="E74" s="45"/>
      <c r="F74" s="509">
        <f t="shared" ref="F74:F81" si="21">IFERROR(E74/E$110,0)</f>
        <v>0</v>
      </c>
      <c r="G74" s="45"/>
      <c r="H74" s="508">
        <f t="shared" ref="H74:H81" si="22">IFERROR(G74/G$110,0)</f>
        <v>0</v>
      </c>
      <c r="I74" s="45"/>
      <c r="J74" s="492">
        <f t="shared" ref="J74:J81" si="23">IFERROR(I74/I$110,0)</f>
        <v>0</v>
      </c>
      <c r="K74" s="829"/>
      <c r="L74" s="45"/>
      <c r="M74" s="511">
        <f t="shared" ref="M74:M81" si="24">IFERROR(L74/L$110,0)</f>
        <v>0</v>
      </c>
      <c r="N74" s="45"/>
      <c r="O74" s="511">
        <f t="shared" ref="O74:O81" si="25">IFERROR(N74/N$110,0)</f>
        <v>0</v>
      </c>
    </row>
    <row r="75" spans="1:15" s="356" customFormat="1">
      <c r="A75" s="470">
        <f t="shared" si="19"/>
        <v>38</v>
      </c>
      <c r="B75" s="44" t="s">
        <v>79</v>
      </c>
      <c r="C75" s="45"/>
      <c r="D75" s="509">
        <f t="shared" si="20"/>
        <v>0</v>
      </c>
      <c r="E75" s="45"/>
      <c r="F75" s="509">
        <f t="shared" si="21"/>
        <v>0</v>
      </c>
      <c r="G75" s="45"/>
      <c r="H75" s="508">
        <f t="shared" si="22"/>
        <v>0</v>
      </c>
      <c r="I75" s="45"/>
      <c r="J75" s="492">
        <f t="shared" si="23"/>
        <v>0</v>
      </c>
      <c r="K75" s="829"/>
      <c r="L75" s="45"/>
      <c r="M75" s="507">
        <f t="shared" si="24"/>
        <v>0</v>
      </c>
      <c r="N75" s="45"/>
      <c r="O75" s="507">
        <f t="shared" si="25"/>
        <v>0</v>
      </c>
    </row>
    <row r="76" spans="1:15" s="356" customFormat="1">
      <c r="A76" s="470">
        <f t="shared" si="19"/>
        <v>39</v>
      </c>
      <c r="B76" s="63" t="s">
        <v>80</v>
      </c>
      <c r="C76" s="45"/>
      <c r="D76" s="509">
        <f t="shared" si="20"/>
        <v>0</v>
      </c>
      <c r="E76" s="45"/>
      <c r="F76" s="509">
        <f t="shared" si="21"/>
        <v>0</v>
      </c>
      <c r="G76" s="45"/>
      <c r="H76" s="508">
        <f t="shared" si="22"/>
        <v>0</v>
      </c>
      <c r="I76" s="45"/>
      <c r="J76" s="492">
        <f t="shared" si="23"/>
        <v>0</v>
      </c>
      <c r="K76" s="829"/>
      <c r="L76" s="45"/>
      <c r="M76" s="507">
        <f t="shared" si="24"/>
        <v>0</v>
      </c>
      <c r="N76" s="45"/>
      <c r="O76" s="507">
        <f t="shared" si="25"/>
        <v>0</v>
      </c>
    </row>
    <row r="77" spans="1:15" s="356" customFormat="1">
      <c r="A77" s="470">
        <f t="shared" si="19"/>
        <v>40</v>
      </c>
      <c r="B77" s="44" t="s">
        <v>81</v>
      </c>
      <c r="C77" s="45"/>
      <c r="D77" s="509">
        <f t="shared" si="20"/>
        <v>0</v>
      </c>
      <c r="E77" s="45"/>
      <c r="F77" s="509">
        <f t="shared" si="21"/>
        <v>0</v>
      </c>
      <c r="G77" s="45"/>
      <c r="H77" s="508">
        <f t="shared" si="22"/>
        <v>0</v>
      </c>
      <c r="I77" s="45"/>
      <c r="J77" s="492">
        <f t="shared" si="23"/>
        <v>0</v>
      </c>
      <c r="K77" s="829"/>
      <c r="L77" s="45"/>
      <c r="M77" s="507">
        <f t="shared" si="24"/>
        <v>0</v>
      </c>
      <c r="N77" s="45"/>
      <c r="O77" s="507">
        <f t="shared" si="25"/>
        <v>0</v>
      </c>
    </row>
    <row r="78" spans="1:15" s="356" customFormat="1">
      <c r="A78" s="470">
        <f t="shared" si="19"/>
        <v>41</v>
      </c>
      <c r="B78" s="44" t="s">
        <v>82</v>
      </c>
      <c r="C78" s="45"/>
      <c r="D78" s="509">
        <f t="shared" si="20"/>
        <v>0</v>
      </c>
      <c r="E78" s="45"/>
      <c r="F78" s="509">
        <f t="shared" si="21"/>
        <v>0</v>
      </c>
      <c r="G78" s="45"/>
      <c r="H78" s="508">
        <f t="shared" si="22"/>
        <v>0</v>
      </c>
      <c r="I78" s="45"/>
      <c r="J78" s="492">
        <f t="shared" si="23"/>
        <v>0</v>
      </c>
      <c r="K78" s="829"/>
      <c r="L78" s="45"/>
      <c r="M78" s="507">
        <f t="shared" si="24"/>
        <v>0</v>
      </c>
      <c r="N78" s="45"/>
      <c r="O78" s="507">
        <f t="shared" si="25"/>
        <v>0</v>
      </c>
    </row>
    <row r="79" spans="1:15" s="356" customFormat="1">
      <c r="A79" s="470">
        <f t="shared" si="19"/>
        <v>42</v>
      </c>
      <c r="B79" s="44" t="s">
        <v>83</v>
      </c>
      <c r="C79" s="45"/>
      <c r="D79" s="509">
        <f t="shared" si="20"/>
        <v>0</v>
      </c>
      <c r="E79" s="45"/>
      <c r="F79" s="509">
        <f t="shared" si="21"/>
        <v>0</v>
      </c>
      <c r="G79" s="45"/>
      <c r="H79" s="508">
        <f t="shared" si="22"/>
        <v>0</v>
      </c>
      <c r="I79" s="45"/>
      <c r="J79" s="492">
        <f t="shared" si="23"/>
        <v>0</v>
      </c>
      <c r="K79" s="829"/>
      <c r="L79" s="45"/>
      <c r="M79" s="507">
        <f t="shared" si="24"/>
        <v>0</v>
      </c>
      <c r="N79" s="45"/>
      <c r="O79" s="507">
        <f t="shared" si="25"/>
        <v>0</v>
      </c>
    </row>
    <row r="80" spans="1:15" s="356" customFormat="1">
      <c r="A80" s="470">
        <f t="shared" si="19"/>
        <v>43</v>
      </c>
      <c r="B80" s="44" t="s">
        <v>84</v>
      </c>
      <c r="C80" s="64"/>
      <c r="D80" s="509">
        <f t="shared" si="20"/>
        <v>0</v>
      </c>
      <c r="E80" s="64"/>
      <c r="F80" s="509">
        <f t="shared" si="21"/>
        <v>0</v>
      </c>
      <c r="G80" s="64"/>
      <c r="H80" s="508">
        <f t="shared" si="22"/>
        <v>0</v>
      </c>
      <c r="I80" s="45"/>
      <c r="J80" s="492">
        <f t="shared" si="23"/>
        <v>0</v>
      </c>
      <c r="K80" s="829"/>
      <c r="L80" s="45"/>
      <c r="M80" s="507">
        <f t="shared" si="24"/>
        <v>0</v>
      </c>
      <c r="N80" s="45"/>
      <c r="O80" s="507">
        <f t="shared" si="25"/>
        <v>0</v>
      </c>
    </row>
    <row r="81" spans="1:27" s="356" customFormat="1" ht="15">
      <c r="A81" s="470">
        <f t="shared" si="19"/>
        <v>44</v>
      </c>
      <c r="B81" s="48" t="s">
        <v>85</v>
      </c>
      <c r="C81" s="65">
        <f>SUM(C74:C80)</f>
        <v>0</v>
      </c>
      <c r="D81" s="505">
        <f t="shared" si="20"/>
        <v>0</v>
      </c>
      <c r="E81" s="65">
        <f>SUM(E74:E80)</f>
        <v>0</v>
      </c>
      <c r="F81" s="505">
        <f t="shared" si="21"/>
        <v>0</v>
      </c>
      <c r="G81" s="65">
        <f>SUM(G74:G80)</f>
        <v>0</v>
      </c>
      <c r="H81" s="504">
        <f t="shared" si="22"/>
        <v>0</v>
      </c>
      <c r="I81" s="65">
        <f>SUM(I74:I80)</f>
        <v>0</v>
      </c>
      <c r="J81" s="503">
        <f t="shared" si="23"/>
        <v>0</v>
      </c>
      <c r="K81" s="829"/>
      <c r="L81" s="65">
        <f>SUM(L74:L80)</f>
        <v>0</v>
      </c>
      <c r="M81" s="537">
        <f t="shared" si="24"/>
        <v>0</v>
      </c>
      <c r="N81" s="65">
        <f>SUM(N74:N80)</f>
        <v>0</v>
      </c>
      <c r="O81" s="537">
        <f t="shared" si="25"/>
        <v>0</v>
      </c>
    </row>
    <row r="82" spans="1:27" s="536" customFormat="1" ht="15">
      <c r="A82" s="470">
        <f t="shared" si="19"/>
        <v>45</v>
      </c>
      <c r="B82" s="828" t="s">
        <v>86</v>
      </c>
      <c r="C82" s="827"/>
      <c r="D82" s="827"/>
      <c r="E82" s="827"/>
      <c r="F82" s="827"/>
      <c r="G82" s="827"/>
      <c r="H82" s="827"/>
      <c r="I82" s="827"/>
      <c r="J82" s="827"/>
      <c r="K82" s="827"/>
      <c r="L82" s="827"/>
      <c r="M82" s="827"/>
      <c r="N82" s="827"/>
      <c r="O82" s="827"/>
    </row>
    <row r="83" spans="1:27" s="356" customFormat="1">
      <c r="A83" s="470">
        <f t="shared" si="19"/>
        <v>46</v>
      </c>
      <c r="B83" s="448" t="s">
        <v>87</v>
      </c>
      <c r="C83" s="45"/>
      <c r="D83" s="534">
        <f>IFERROR(C83/C$110,0)</f>
        <v>0</v>
      </c>
      <c r="E83" s="45"/>
      <c r="F83" s="534">
        <f>IFERROR(E83/E$110,0)</f>
        <v>0</v>
      </c>
      <c r="G83" s="45"/>
      <c r="H83" s="535">
        <f>IFERROR(G83/G$110,0)</f>
        <v>0</v>
      </c>
      <c r="I83" s="45"/>
      <c r="J83" s="531">
        <f>IFERROR(I83/I$110,0)</f>
        <v>0</v>
      </c>
      <c r="K83" s="837"/>
      <c r="L83" s="123"/>
      <c r="M83" s="534">
        <f>IFERROR(L83/L$110,0)</f>
        <v>0</v>
      </c>
      <c r="N83" s="45"/>
      <c r="O83" s="534">
        <f>IFERROR(N83/N$110,0)</f>
        <v>0</v>
      </c>
    </row>
    <row r="84" spans="1:27" s="356" customFormat="1">
      <c r="A84" s="470">
        <f t="shared" si="19"/>
        <v>47</v>
      </c>
      <c r="B84" s="448" t="s">
        <v>88</v>
      </c>
      <c r="C84" s="45"/>
      <c r="D84" s="530">
        <f>IFERROR(C84/C$110,0)</f>
        <v>0</v>
      </c>
      <c r="E84" s="45"/>
      <c r="F84" s="530">
        <f>IFERROR(E84/E$110,0)</f>
        <v>0</v>
      </c>
      <c r="G84" s="45"/>
      <c r="H84" s="530">
        <f>IFERROR(G84/G$110,0)</f>
        <v>0</v>
      </c>
      <c r="I84" s="45"/>
      <c r="J84" s="531">
        <f>IFERROR(I84/I$110,0)</f>
        <v>0</v>
      </c>
      <c r="K84" s="837"/>
      <c r="L84" s="123"/>
      <c r="M84" s="530">
        <f>IFERROR(L84/L$110,0)</f>
        <v>0</v>
      </c>
      <c r="N84" s="45"/>
      <c r="O84" s="530">
        <f>IFERROR(N84/N$110,0)</f>
        <v>0</v>
      </c>
      <c r="S84" s="355"/>
      <c r="T84" s="355"/>
      <c r="U84" s="355"/>
      <c r="V84" s="355"/>
      <c r="W84" s="355"/>
      <c r="X84" s="355"/>
      <c r="Y84" s="355"/>
      <c r="Z84" s="355"/>
      <c r="AA84" s="355"/>
    </row>
    <row r="85" spans="1:27" s="356" customFormat="1">
      <c r="A85" s="470">
        <f t="shared" si="19"/>
        <v>48</v>
      </c>
      <c r="B85" s="448" t="s">
        <v>89</v>
      </c>
      <c r="C85" s="45"/>
      <c r="D85" s="530">
        <f>IFERROR(C85/C$110,0)</f>
        <v>0</v>
      </c>
      <c r="E85" s="45"/>
      <c r="F85" s="530">
        <f>IFERROR(E85/E$110,0)</f>
        <v>0</v>
      </c>
      <c r="G85" s="45"/>
      <c r="H85" s="530">
        <f>IFERROR(G85/G$110,0)</f>
        <v>0</v>
      </c>
      <c r="I85" s="45"/>
      <c r="J85" s="531">
        <f>IFERROR(I85/I$110,0)</f>
        <v>0</v>
      </c>
      <c r="K85" s="837"/>
      <c r="L85" s="123"/>
      <c r="M85" s="530">
        <f>IFERROR(L85/L$110,0)</f>
        <v>0</v>
      </c>
      <c r="N85" s="45"/>
      <c r="O85" s="530">
        <f>IFERROR(N85/N$110,0)</f>
        <v>0</v>
      </c>
      <c r="S85" s="355"/>
      <c r="T85" s="355"/>
      <c r="U85" s="355"/>
      <c r="V85" s="355"/>
      <c r="W85" s="355"/>
      <c r="X85" s="355"/>
      <c r="Y85" s="355"/>
      <c r="Z85" s="355"/>
      <c r="AA85" s="355"/>
    </row>
    <row r="86" spans="1:27" s="356" customFormat="1" ht="15">
      <c r="A86" s="470">
        <f t="shared" si="19"/>
        <v>49</v>
      </c>
      <c r="B86" s="533" t="s">
        <v>90</v>
      </c>
      <c r="C86" s="45"/>
      <c r="D86" s="530">
        <f>IFERROR(C86/C$110,0)</f>
        <v>0</v>
      </c>
      <c r="E86" s="45"/>
      <c r="F86" s="530">
        <f>IFERROR(E86/E$110,0)</f>
        <v>0</v>
      </c>
      <c r="G86" s="45"/>
      <c r="H86" s="532">
        <f>IFERROR(G86/G$110,0)</f>
        <v>0</v>
      </c>
      <c r="I86" s="45"/>
      <c r="J86" s="531">
        <f>IFERROR(I86/I$110,0)</f>
        <v>0</v>
      </c>
      <c r="K86" s="837"/>
      <c r="L86" s="123"/>
      <c r="M86" s="530">
        <f>IFERROR(L86/L$110,0)</f>
        <v>0</v>
      </c>
      <c r="N86" s="45"/>
      <c r="O86" s="530">
        <f>IFERROR(N86/N$110,0)</f>
        <v>0</v>
      </c>
      <c r="S86" s="432"/>
      <c r="T86" s="524"/>
      <c r="U86" s="529"/>
      <c r="V86" s="524"/>
      <c r="W86" s="529"/>
      <c r="X86" s="529"/>
      <c r="Y86" s="529"/>
      <c r="Z86" s="524"/>
      <c r="AA86" s="355"/>
    </row>
    <row r="87" spans="1:27" s="356" customFormat="1" ht="15">
      <c r="A87" s="470">
        <f t="shared" si="19"/>
        <v>50</v>
      </c>
      <c r="B87" s="48" t="s">
        <v>91</v>
      </c>
      <c r="C87" s="62">
        <f>SUM(C83:C86)</f>
        <v>0</v>
      </c>
      <c r="D87" s="528">
        <f>IFERROR(C87/C$110,0)</f>
        <v>0</v>
      </c>
      <c r="E87" s="62">
        <f>SUM(E83:E86)</f>
        <v>0</v>
      </c>
      <c r="F87" s="527">
        <f>IFERROR(E87/E$110,0)</f>
        <v>0</v>
      </c>
      <c r="G87" s="62">
        <f>SUM(G83:G86)</f>
        <v>0</v>
      </c>
      <c r="H87" s="527">
        <f>IFERROR(G87/G$110,0)</f>
        <v>0</v>
      </c>
      <c r="I87" s="65">
        <f>SUM(I83:I86)</f>
        <v>0</v>
      </c>
      <c r="J87" s="526">
        <f>IFERROR(I87/I$110,0)</f>
        <v>0</v>
      </c>
      <c r="K87" s="837"/>
      <c r="L87" s="502">
        <f>SUM(L83:L86)</f>
        <v>0</v>
      </c>
      <c r="M87" s="525">
        <f>IFERROR(L87/L$110,0)</f>
        <v>0</v>
      </c>
      <c r="N87" s="65">
        <f>SUM(N83:N86)</f>
        <v>0</v>
      </c>
      <c r="O87" s="525">
        <f>IFERROR(N87/N$110,0)</f>
        <v>0</v>
      </c>
      <c r="S87" s="355"/>
      <c r="T87" s="524"/>
      <c r="U87" s="514"/>
      <c r="V87" s="524"/>
      <c r="W87" s="514"/>
      <c r="X87" s="514"/>
      <c r="Y87" s="514"/>
      <c r="Z87" s="524"/>
      <c r="AA87" s="355"/>
    </row>
    <row r="88" spans="1:27" ht="6.75" customHeight="1">
      <c r="A88" s="162"/>
      <c r="B88" s="66"/>
      <c r="C88" s="67"/>
      <c r="D88" s="499"/>
      <c r="E88" s="67"/>
      <c r="F88" s="499"/>
      <c r="G88" s="68"/>
      <c r="H88" s="499"/>
      <c r="I88" s="67"/>
      <c r="J88" s="499"/>
      <c r="K88" s="837"/>
      <c r="L88" s="67"/>
      <c r="M88" s="499"/>
      <c r="N88" s="67"/>
      <c r="O88" s="499"/>
      <c r="P88" s="491"/>
      <c r="S88" s="523"/>
      <c r="T88" s="515"/>
      <c r="U88" s="492"/>
      <c r="V88" s="515"/>
      <c r="W88" s="492"/>
      <c r="X88" s="492"/>
      <c r="Y88" s="492"/>
      <c r="Z88" s="515"/>
      <c r="AA88" s="491"/>
    </row>
    <row r="89" spans="1:27" ht="15">
      <c r="A89" s="470">
        <f>A87+1</f>
        <v>51</v>
      </c>
      <c r="B89" s="69" t="s">
        <v>92</v>
      </c>
      <c r="C89" s="70">
        <f>SUM(C87+C81+C72)</f>
        <v>0</v>
      </c>
      <c r="D89" s="522">
        <f>IFERROR(C89/C$110,0)</f>
        <v>0</v>
      </c>
      <c r="E89" s="70">
        <f>SUM(E87+E81+E72)</f>
        <v>0</v>
      </c>
      <c r="F89" s="522">
        <f>IFERROR(E89/E$110,0)</f>
        <v>0</v>
      </c>
      <c r="G89" s="70">
        <f>SUM(G87+G81+G72)</f>
        <v>0</v>
      </c>
      <c r="H89" s="521">
        <f>IFERROR(G89/G$110,0)</f>
        <v>0</v>
      </c>
      <c r="I89" s="71">
        <f>SUM(I87+I81+I72)</f>
        <v>0</v>
      </c>
      <c r="J89" s="520">
        <f>IFERROR(I89/I$110,0)</f>
        <v>0</v>
      </c>
      <c r="K89" s="837"/>
      <c r="L89" s="519">
        <f>SUM(L87+L81+L72)</f>
        <v>0</v>
      </c>
      <c r="M89" s="518">
        <f>IFERROR(L89/L$110,0)</f>
        <v>0</v>
      </c>
      <c r="N89" s="71">
        <f>SUM(N87+N81+N72)</f>
        <v>0</v>
      </c>
      <c r="O89" s="518">
        <f>IFERROR(N89/N$110,0)</f>
        <v>0</v>
      </c>
      <c r="S89" s="491"/>
      <c r="T89" s="515"/>
      <c r="U89" s="492"/>
      <c r="V89" s="515"/>
      <c r="W89" s="492"/>
      <c r="X89" s="492"/>
      <c r="Y89" s="492"/>
      <c r="Z89" s="515"/>
      <c r="AA89" s="491"/>
    </row>
    <row r="90" spans="1:27" ht="6.75" customHeight="1">
      <c r="A90" s="162"/>
      <c r="B90" s="66"/>
      <c r="C90" s="67"/>
      <c r="D90" s="499"/>
      <c r="E90" s="67"/>
      <c r="F90" s="516"/>
      <c r="G90" s="67"/>
      <c r="H90" s="499"/>
      <c r="I90" s="67"/>
      <c r="J90" s="517"/>
      <c r="K90" s="837"/>
      <c r="L90" s="67"/>
      <c r="M90" s="516"/>
      <c r="N90" s="67"/>
      <c r="O90" s="516"/>
      <c r="S90" s="491"/>
      <c r="T90" s="515"/>
      <c r="U90" s="492"/>
      <c r="V90" s="515"/>
      <c r="W90" s="492"/>
      <c r="X90" s="492"/>
      <c r="Y90" s="492"/>
      <c r="Z90" s="515"/>
      <c r="AA90" s="491"/>
    </row>
    <row r="91" spans="1:27" s="356" customFormat="1" ht="15">
      <c r="A91" s="470">
        <f>A89+1</f>
        <v>52</v>
      </c>
      <c r="B91" s="828" t="s">
        <v>93</v>
      </c>
      <c r="C91" s="827"/>
      <c r="D91" s="827"/>
      <c r="E91" s="827"/>
      <c r="F91" s="827"/>
      <c r="G91" s="827"/>
      <c r="H91" s="827"/>
      <c r="I91" s="827"/>
      <c r="J91" s="827"/>
      <c r="K91" s="827"/>
      <c r="L91" s="827"/>
      <c r="M91" s="827"/>
      <c r="N91" s="827"/>
      <c r="O91" s="827"/>
      <c r="S91" s="432"/>
      <c r="T91" s="513"/>
      <c r="U91" s="514"/>
      <c r="V91" s="513"/>
      <c r="W91" s="514"/>
      <c r="X91" s="514"/>
      <c r="Y91" s="514"/>
      <c r="Z91" s="513"/>
      <c r="AA91" s="355"/>
    </row>
    <row r="92" spans="1:27" s="356" customFormat="1">
      <c r="A92" s="470">
        <f t="shared" ref="A92:A108" si="26">A91+1</f>
        <v>53</v>
      </c>
      <c r="B92" s="47" t="s">
        <v>46</v>
      </c>
      <c r="C92" s="45"/>
      <c r="D92" s="512">
        <f>IFERROR(C92/C$110,0)</f>
        <v>0</v>
      </c>
      <c r="E92" s="45"/>
      <c r="F92" s="512">
        <f>IFERROR(E92/E$110,0)</f>
        <v>0</v>
      </c>
      <c r="G92" s="45"/>
      <c r="H92" s="512">
        <f>IFERROR(G92/G$110,0)</f>
        <v>0</v>
      </c>
      <c r="I92" s="45"/>
      <c r="J92" s="492">
        <f>IFERROR(I92/I$110,0)</f>
        <v>0</v>
      </c>
      <c r="K92" s="829"/>
      <c r="L92" s="45"/>
      <c r="M92" s="511">
        <f>IFERROR(L92/L$110,0)</f>
        <v>0</v>
      </c>
      <c r="N92" s="45"/>
      <c r="O92" s="511">
        <f>IFERROR(N92/N$110,0)</f>
        <v>0</v>
      </c>
    </row>
    <row r="93" spans="1:27" s="356" customFormat="1">
      <c r="A93" s="470">
        <f t="shared" si="26"/>
        <v>54</v>
      </c>
      <c r="B93" s="47" t="s">
        <v>94</v>
      </c>
      <c r="C93" s="45"/>
      <c r="D93" s="509">
        <f>IFERROR(C93/C$110,0)</f>
        <v>0</v>
      </c>
      <c r="E93" s="45"/>
      <c r="F93" s="509">
        <f>IFERROR(E93/E$110,0)</f>
        <v>0</v>
      </c>
      <c r="G93" s="45"/>
      <c r="H93" s="509">
        <f>IFERROR(G93/G$110,0)</f>
        <v>0</v>
      </c>
      <c r="I93" s="45"/>
      <c r="J93" s="492">
        <f>IFERROR(I93/I$110,0)</f>
        <v>0</v>
      </c>
      <c r="K93" s="829"/>
      <c r="L93" s="45"/>
      <c r="M93" s="509">
        <f>IFERROR(L93/L$110,0)</f>
        <v>0</v>
      </c>
      <c r="N93" s="45"/>
      <c r="O93" s="509">
        <f>IFERROR(N93/N$110,0)</f>
        <v>0</v>
      </c>
    </row>
    <row r="94" spans="1:27" s="356" customFormat="1">
      <c r="A94" s="470">
        <f t="shared" si="26"/>
        <v>55</v>
      </c>
      <c r="B94" s="47" t="s">
        <v>95</v>
      </c>
      <c r="C94" s="45"/>
      <c r="D94" s="509">
        <f>IFERROR(C94/C$110,0)</f>
        <v>0</v>
      </c>
      <c r="E94" s="45"/>
      <c r="F94" s="509">
        <f>IFERROR(E94/E$110,0)</f>
        <v>0</v>
      </c>
      <c r="G94" s="45"/>
      <c r="H94" s="508">
        <f>IFERROR(G94/G$110,0)</f>
        <v>0</v>
      </c>
      <c r="I94" s="45"/>
      <c r="J94" s="492">
        <f>IFERROR(I94/I$110,0)</f>
        <v>0</v>
      </c>
      <c r="K94" s="829"/>
      <c r="L94" s="45"/>
      <c r="M94" s="507">
        <f>IFERROR(L94/L$110,0)</f>
        <v>0</v>
      </c>
      <c r="N94" s="45"/>
      <c r="O94" s="507">
        <f>IFERROR(N94/N$110,0)</f>
        <v>0</v>
      </c>
    </row>
    <row r="95" spans="1:27" s="356" customFormat="1" ht="15">
      <c r="A95" s="470">
        <f t="shared" si="26"/>
        <v>56</v>
      </c>
      <c r="B95" s="48" t="s">
        <v>96</v>
      </c>
      <c r="C95" s="62">
        <f>SUM(C92:C94)</f>
        <v>0</v>
      </c>
      <c r="D95" s="510">
        <f>IFERROR(C95/C$110,0)</f>
        <v>0</v>
      </c>
      <c r="E95" s="62">
        <f>SUM(E92:E94)</f>
        <v>0</v>
      </c>
      <c r="F95" s="510">
        <f>IFERROR(E95/E$110,0)</f>
        <v>0</v>
      </c>
      <c r="G95" s="62">
        <f>SUM(G92:G94)</f>
        <v>0</v>
      </c>
      <c r="H95" s="510">
        <f>IFERROR(G95/G$110,0)</f>
        <v>0</v>
      </c>
      <c r="I95" s="62">
        <f>SUM(I92:I94)</f>
        <v>0</v>
      </c>
      <c r="J95" s="503">
        <f>IFERROR(I95/I$110,0)</f>
        <v>0</v>
      </c>
      <c r="K95" s="829"/>
      <c r="L95" s="62">
        <f>SUM(L92:L94)</f>
        <v>0</v>
      </c>
      <c r="M95" s="510">
        <f>IFERROR(L95/L$110,0)</f>
        <v>0</v>
      </c>
      <c r="N95" s="62">
        <f>SUM(N92:N94)</f>
        <v>0</v>
      </c>
      <c r="O95" s="510">
        <f>IFERROR(N95/N$110,0)</f>
        <v>0</v>
      </c>
    </row>
    <row r="96" spans="1:27" s="356" customFormat="1" ht="15">
      <c r="A96" s="470">
        <f t="shared" si="26"/>
        <v>57</v>
      </c>
      <c r="B96" s="828" t="s">
        <v>97</v>
      </c>
      <c r="C96" s="827"/>
      <c r="D96" s="827"/>
      <c r="E96" s="827"/>
      <c r="F96" s="827"/>
      <c r="G96" s="827"/>
      <c r="H96" s="827"/>
      <c r="I96" s="827"/>
      <c r="J96" s="827"/>
      <c r="K96" s="827"/>
      <c r="L96" s="827"/>
      <c r="M96" s="827"/>
      <c r="N96" s="827"/>
      <c r="O96" s="827"/>
    </row>
    <row r="97" spans="1:16" s="356" customFormat="1">
      <c r="A97" s="470">
        <f t="shared" si="26"/>
        <v>58</v>
      </c>
      <c r="B97" s="44" t="s">
        <v>98</v>
      </c>
      <c r="C97" s="45"/>
      <c r="D97" s="509">
        <f t="shared" ref="D97:D108" si="27">IFERROR(C97/C$110,0)</f>
        <v>0</v>
      </c>
      <c r="E97" s="45"/>
      <c r="F97" s="509">
        <f t="shared" ref="F97:F108" si="28">IFERROR(E97/E$110,0)</f>
        <v>0</v>
      </c>
      <c r="G97" s="45"/>
      <c r="H97" s="508">
        <f t="shared" ref="H97:H108" si="29">IFERROR(G97/G$110,0)</f>
        <v>0</v>
      </c>
      <c r="I97" s="45"/>
      <c r="J97" s="492">
        <f t="shared" ref="J97:J108" si="30">IFERROR(I97/I$110,0)</f>
        <v>0</v>
      </c>
      <c r="K97" s="829"/>
      <c r="L97" s="123"/>
      <c r="M97" s="507">
        <f t="shared" ref="M97:M108" si="31">IFERROR(L97/L$110,0)</f>
        <v>0</v>
      </c>
      <c r="N97" s="45"/>
      <c r="O97" s="507">
        <f t="shared" ref="O97:O108" si="32">IFERROR(N97/N$110,0)</f>
        <v>0</v>
      </c>
    </row>
    <row r="98" spans="1:16" s="356" customFormat="1">
      <c r="A98" s="470">
        <f t="shared" si="26"/>
        <v>59</v>
      </c>
      <c r="B98" s="44" t="s">
        <v>99</v>
      </c>
      <c r="C98" s="45"/>
      <c r="D98" s="509">
        <f t="shared" si="27"/>
        <v>0</v>
      </c>
      <c r="E98" s="45"/>
      <c r="F98" s="509">
        <f t="shared" si="28"/>
        <v>0</v>
      </c>
      <c r="G98" s="45"/>
      <c r="H98" s="508">
        <f t="shared" si="29"/>
        <v>0</v>
      </c>
      <c r="I98" s="45"/>
      <c r="J98" s="492">
        <f t="shared" si="30"/>
        <v>0</v>
      </c>
      <c r="K98" s="829"/>
      <c r="L98" s="123"/>
      <c r="M98" s="507">
        <f t="shared" si="31"/>
        <v>0</v>
      </c>
      <c r="N98" s="45"/>
      <c r="O98" s="507">
        <f t="shared" si="32"/>
        <v>0</v>
      </c>
    </row>
    <row r="99" spans="1:16" s="356" customFormat="1" ht="28.5">
      <c r="A99" s="470">
        <f t="shared" si="26"/>
        <v>60</v>
      </c>
      <c r="B99" s="44" t="s">
        <v>469</v>
      </c>
      <c r="C99" s="159"/>
      <c r="D99" s="509">
        <f t="shared" si="27"/>
        <v>0</v>
      </c>
      <c r="E99" s="159"/>
      <c r="F99" s="509">
        <f t="shared" si="28"/>
        <v>0</v>
      </c>
      <c r="G99" s="159"/>
      <c r="H99" s="508">
        <f t="shared" si="29"/>
        <v>0</v>
      </c>
      <c r="I99" s="159"/>
      <c r="J99" s="492">
        <f t="shared" si="30"/>
        <v>0</v>
      </c>
      <c r="K99" s="829"/>
      <c r="L99" s="123"/>
      <c r="M99" s="507">
        <f t="shared" si="31"/>
        <v>0</v>
      </c>
      <c r="N99" s="45"/>
      <c r="O99" s="507">
        <f t="shared" si="32"/>
        <v>0</v>
      </c>
    </row>
    <row r="100" spans="1:16" s="356" customFormat="1">
      <c r="A100" s="470">
        <f t="shared" si="26"/>
        <v>61</v>
      </c>
      <c r="B100" s="46" t="s">
        <v>100</v>
      </c>
      <c r="C100" s="45"/>
      <c r="D100" s="509">
        <f t="shared" si="27"/>
        <v>0</v>
      </c>
      <c r="E100" s="45"/>
      <c r="F100" s="509">
        <f t="shared" si="28"/>
        <v>0</v>
      </c>
      <c r="G100" s="45"/>
      <c r="H100" s="508">
        <f t="shared" si="29"/>
        <v>0</v>
      </c>
      <c r="I100" s="45"/>
      <c r="J100" s="492">
        <f t="shared" si="30"/>
        <v>0</v>
      </c>
      <c r="K100" s="829"/>
      <c r="L100" s="123"/>
      <c r="M100" s="507">
        <f t="shared" si="31"/>
        <v>0</v>
      </c>
      <c r="N100" s="45"/>
      <c r="O100" s="507">
        <f t="shared" si="32"/>
        <v>0</v>
      </c>
    </row>
    <row r="101" spans="1:16" s="356" customFormat="1">
      <c r="A101" s="470">
        <f t="shared" si="26"/>
        <v>62</v>
      </c>
      <c r="B101" s="46" t="s">
        <v>101</v>
      </c>
      <c r="C101" s="45"/>
      <c r="D101" s="509">
        <f t="shared" si="27"/>
        <v>0</v>
      </c>
      <c r="E101" s="45"/>
      <c r="F101" s="509">
        <f t="shared" si="28"/>
        <v>0</v>
      </c>
      <c r="G101" s="45"/>
      <c r="H101" s="508">
        <f t="shared" si="29"/>
        <v>0</v>
      </c>
      <c r="I101" s="45"/>
      <c r="J101" s="492">
        <f t="shared" si="30"/>
        <v>0</v>
      </c>
      <c r="K101" s="829"/>
      <c r="L101" s="123"/>
      <c r="M101" s="507">
        <f t="shared" si="31"/>
        <v>0</v>
      </c>
      <c r="N101" s="45"/>
      <c r="O101" s="507">
        <f t="shared" si="32"/>
        <v>0</v>
      </c>
    </row>
    <row r="102" spans="1:16" s="356" customFormat="1">
      <c r="A102" s="470">
        <f t="shared" si="26"/>
        <v>63</v>
      </c>
      <c r="B102" s="47" t="s">
        <v>102</v>
      </c>
      <c r="C102" s="45"/>
      <c r="D102" s="509">
        <f t="shared" si="27"/>
        <v>0</v>
      </c>
      <c r="E102" s="45"/>
      <c r="F102" s="509">
        <f t="shared" si="28"/>
        <v>0</v>
      </c>
      <c r="G102" s="45"/>
      <c r="H102" s="508">
        <f t="shared" si="29"/>
        <v>0</v>
      </c>
      <c r="I102" s="45"/>
      <c r="J102" s="492">
        <f t="shared" si="30"/>
        <v>0</v>
      </c>
      <c r="K102" s="829"/>
      <c r="L102" s="123"/>
      <c r="M102" s="507">
        <f t="shared" si="31"/>
        <v>0</v>
      </c>
      <c r="N102" s="45"/>
      <c r="O102" s="507">
        <f t="shared" si="32"/>
        <v>0</v>
      </c>
    </row>
    <row r="103" spans="1:16" s="356" customFormat="1">
      <c r="A103" s="470">
        <f t="shared" si="26"/>
        <v>64</v>
      </c>
      <c r="B103" s="46" t="s">
        <v>103</v>
      </c>
      <c r="C103" s="45"/>
      <c r="D103" s="509">
        <f t="shared" si="27"/>
        <v>0</v>
      </c>
      <c r="E103" s="45"/>
      <c r="F103" s="509">
        <f t="shared" si="28"/>
        <v>0</v>
      </c>
      <c r="G103" s="45"/>
      <c r="H103" s="508">
        <f t="shared" si="29"/>
        <v>0</v>
      </c>
      <c r="I103" s="45"/>
      <c r="J103" s="492">
        <f t="shared" si="30"/>
        <v>0</v>
      </c>
      <c r="K103" s="829"/>
      <c r="L103" s="123"/>
      <c r="M103" s="507">
        <f t="shared" si="31"/>
        <v>0</v>
      </c>
      <c r="N103" s="45"/>
      <c r="O103" s="507">
        <f t="shared" si="32"/>
        <v>0</v>
      </c>
    </row>
    <row r="104" spans="1:16" s="356" customFormat="1">
      <c r="A104" s="470">
        <f t="shared" si="26"/>
        <v>65</v>
      </c>
      <c r="B104" s="46" t="s">
        <v>104</v>
      </c>
      <c r="C104" s="45"/>
      <c r="D104" s="509">
        <f t="shared" si="27"/>
        <v>0</v>
      </c>
      <c r="E104" s="45"/>
      <c r="F104" s="509">
        <f t="shared" si="28"/>
        <v>0</v>
      </c>
      <c r="G104" s="45"/>
      <c r="H104" s="508">
        <f t="shared" si="29"/>
        <v>0</v>
      </c>
      <c r="I104" s="45"/>
      <c r="J104" s="492">
        <f t="shared" si="30"/>
        <v>0</v>
      </c>
      <c r="K104" s="829"/>
      <c r="L104" s="123"/>
      <c r="M104" s="507">
        <f t="shared" si="31"/>
        <v>0</v>
      </c>
      <c r="N104" s="45"/>
      <c r="O104" s="507">
        <f t="shared" si="32"/>
        <v>0</v>
      </c>
    </row>
    <row r="105" spans="1:16" s="356" customFormat="1">
      <c r="A105" s="470">
        <f t="shared" si="26"/>
        <v>66</v>
      </c>
      <c r="B105" s="46" t="s">
        <v>105</v>
      </c>
      <c r="C105" s="45"/>
      <c r="D105" s="509">
        <f t="shared" si="27"/>
        <v>0</v>
      </c>
      <c r="E105" s="45"/>
      <c r="F105" s="509">
        <f t="shared" si="28"/>
        <v>0</v>
      </c>
      <c r="G105" s="45"/>
      <c r="H105" s="508">
        <f t="shared" si="29"/>
        <v>0</v>
      </c>
      <c r="I105" s="45"/>
      <c r="J105" s="492">
        <f t="shared" si="30"/>
        <v>0</v>
      </c>
      <c r="K105" s="829"/>
      <c r="L105" s="123"/>
      <c r="M105" s="507">
        <f t="shared" si="31"/>
        <v>0</v>
      </c>
      <c r="N105" s="45"/>
      <c r="O105" s="507">
        <f t="shared" si="32"/>
        <v>0</v>
      </c>
    </row>
    <row r="106" spans="1:16" s="356" customFormat="1">
      <c r="A106" s="470">
        <f t="shared" si="26"/>
        <v>67</v>
      </c>
      <c r="B106" s="46" t="s">
        <v>106</v>
      </c>
      <c r="C106" s="45"/>
      <c r="D106" s="509">
        <f t="shared" si="27"/>
        <v>0</v>
      </c>
      <c r="E106" s="45"/>
      <c r="F106" s="509">
        <f t="shared" si="28"/>
        <v>0</v>
      </c>
      <c r="G106" s="45"/>
      <c r="H106" s="508">
        <f t="shared" si="29"/>
        <v>0</v>
      </c>
      <c r="I106" s="45"/>
      <c r="J106" s="492">
        <f t="shared" si="30"/>
        <v>0</v>
      </c>
      <c r="K106" s="829"/>
      <c r="L106" s="123"/>
      <c r="M106" s="507">
        <f t="shared" si="31"/>
        <v>0</v>
      </c>
      <c r="N106" s="45"/>
      <c r="O106" s="507">
        <f t="shared" si="32"/>
        <v>0</v>
      </c>
    </row>
    <row r="107" spans="1:16" s="356" customFormat="1">
      <c r="A107" s="470">
        <f t="shared" si="26"/>
        <v>68</v>
      </c>
      <c r="B107" s="46" t="s">
        <v>107</v>
      </c>
      <c r="C107" s="45"/>
      <c r="D107" s="509">
        <f t="shared" si="27"/>
        <v>0</v>
      </c>
      <c r="E107" s="45"/>
      <c r="F107" s="509">
        <f t="shared" si="28"/>
        <v>0</v>
      </c>
      <c r="G107" s="45"/>
      <c r="H107" s="508">
        <f t="shared" si="29"/>
        <v>0</v>
      </c>
      <c r="I107" s="45"/>
      <c r="J107" s="492">
        <f t="shared" si="30"/>
        <v>0</v>
      </c>
      <c r="K107" s="829"/>
      <c r="L107" s="123"/>
      <c r="M107" s="507">
        <f t="shared" si="31"/>
        <v>0</v>
      </c>
      <c r="N107" s="45"/>
      <c r="O107" s="507">
        <f t="shared" si="32"/>
        <v>0</v>
      </c>
    </row>
    <row r="108" spans="1:16" s="356" customFormat="1" ht="15">
      <c r="A108" s="470">
        <f t="shared" si="26"/>
        <v>69</v>
      </c>
      <c r="B108" s="48" t="s">
        <v>108</v>
      </c>
      <c r="C108" s="61">
        <f>SUM(C97:C107)</f>
        <v>0</v>
      </c>
      <c r="D108" s="506">
        <f t="shared" si="27"/>
        <v>0</v>
      </c>
      <c r="E108" s="61">
        <f>SUM(E97:E107)</f>
        <v>0</v>
      </c>
      <c r="F108" s="505">
        <f t="shared" si="28"/>
        <v>0</v>
      </c>
      <c r="G108" s="61">
        <f>SUM(G97:G107)</f>
        <v>0</v>
      </c>
      <c r="H108" s="504">
        <f t="shared" si="29"/>
        <v>0</v>
      </c>
      <c r="I108" s="65">
        <f>SUM(I97:I107)</f>
        <v>0</v>
      </c>
      <c r="J108" s="503">
        <f t="shared" si="30"/>
        <v>0</v>
      </c>
      <c r="K108" s="829"/>
      <c r="L108" s="502">
        <f>SUM(L97:L107)</f>
        <v>0</v>
      </c>
      <c r="M108" s="501">
        <f t="shared" si="31"/>
        <v>0</v>
      </c>
      <c r="N108" s="65">
        <f>SUM(N97:N107)</f>
        <v>0</v>
      </c>
      <c r="O108" s="501">
        <f t="shared" si="32"/>
        <v>0</v>
      </c>
    </row>
    <row r="109" spans="1:16" ht="6.75" customHeight="1">
      <c r="A109" s="162"/>
      <c r="B109" s="72"/>
      <c r="C109" s="73"/>
      <c r="D109" s="500"/>
      <c r="E109" s="73"/>
      <c r="F109" s="500"/>
      <c r="G109" s="73"/>
      <c r="H109" s="500"/>
      <c r="I109" s="73"/>
      <c r="J109" s="492"/>
      <c r="K109" s="829"/>
      <c r="L109" s="73"/>
      <c r="M109" s="499"/>
      <c r="N109" s="73"/>
      <c r="O109" s="499"/>
    </row>
    <row r="110" spans="1:16" s="356" customFormat="1" ht="15">
      <c r="A110" s="470">
        <f>A108+1</f>
        <v>70</v>
      </c>
      <c r="B110" s="59" t="s">
        <v>109</v>
      </c>
      <c r="C110" s="60">
        <f>C89+C95+C108</f>
        <v>0</v>
      </c>
      <c r="D110" s="497">
        <f>IFERROR(C110/C$110,0)</f>
        <v>0</v>
      </c>
      <c r="E110" s="60">
        <f>E89+E95+E108</f>
        <v>0</v>
      </c>
      <c r="F110" s="497">
        <f>IFERROR(E110/E$110,0)</f>
        <v>0</v>
      </c>
      <c r="G110" s="60">
        <f>G89+G95+G108</f>
        <v>0</v>
      </c>
      <c r="H110" s="497">
        <f>IFERROR(G110/G$110,0)</f>
        <v>0</v>
      </c>
      <c r="I110" s="60">
        <f>I89+I95+I108</f>
        <v>0</v>
      </c>
      <c r="J110" s="498">
        <f>IFERROR(I110/I$110,0)</f>
        <v>0</v>
      </c>
      <c r="K110" s="829"/>
      <c r="L110" s="478">
        <f>L89+L95+L108</f>
        <v>0</v>
      </c>
      <c r="M110" s="497">
        <f>IFERROR(L110/L$110,0)</f>
        <v>0</v>
      </c>
      <c r="N110" s="60">
        <f>N89+N95+N108</f>
        <v>0</v>
      </c>
      <c r="O110" s="497">
        <f>IFERROR(N110/N$110,0)</f>
        <v>0</v>
      </c>
    </row>
    <row r="111" spans="1:16" ht="6.75" customHeight="1">
      <c r="A111" s="162"/>
      <c r="B111" s="74"/>
      <c r="C111" s="75"/>
      <c r="D111" s="496"/>
      <c r="E111" s="75"/>
      <c r="F111" s="75"/>
      <c r="G111" s="75"/>
      <c r="H111" s="496"/>
      <c r="I111" s="75"/>
      <c r="J111" s="75"/>
      <c r="K111" s="829"/>
      <c r="L111" s="75"/>
      <c r="M111" s="75"/>
      <c r="N111" s="75"/>
      <c r="O111" s="75"/>
      <c r="P111" s="491"/>
    </row>
    <row r="112" spans="1:16" s="356" customFormat="1" ht="15">
      <c r="A112" s="470">
        <f>A110+1</f>
        <v>71</v>
      </c>
      <c r="B112" s="828" t="s">
        <v>110</v>
      </c>
      <c r="C112" s="827"/>
      <c r="D112" s="827"/>
      <c r="E112" s="827"/>
      <c r="F112" s="827"/>
      <c r="G112" s="827"/>
      <c r="H112" s="827"/>
      <c r="I112" s="827"/>
      <c r="J112" s="827"/>
      <c r="K112" s="827"/>
      <c r="L112" s="827"/>
      <c r="M112" s="827"/>
      <c r="N112" s="827"/>
      <c r="O112" s="827"/>
    </row>
    <row r="113" spans="1:16" s="356" customFormat="1">
      <c r="A113" s="470">
        <f>A112+1</f>
        <v>72</v>
      </c>
      <c r="B113" s="47" t="s">
        <v>111</v>
      </c>
      <c r="C113" s="76">
        <f>C63-C110</f>
        <v>0</v>
      </c>
      <c r="D113" s="77">
        <f>IFERROR(C113/C$117,0)</f>
        <v>0</v>
      </c>
      <c r="E113" s="76">
        <f>E63-E110</f>
        <v>0</v>
      </c>
      <c r="F113" s="77">
        <f>IFERROR(E113/E$117,0)</f>
        <v>0</v>
      </c>
      <c r="G113" s="76">
        <f>G63-G110</f>
        <v>0</v>
      </c>
      <c r="H113" s="77">
        <f>IFERROR(G113/G$117,0)</f>
        <v>0</v>
      </c>
      <c r="I113" s="76">
        <f>I63-I110</f>
        <v>0</v>
      </c>
      <c r="J113" s="495">
        <f>IFERROR(I113/I$117,0)</f>
        <v>0</v>
      </c>
      <c r="K113" s="845"/>
      <c r="L113" s="76">
        <f>L63-L110</f>
        <v>0</v>
      </c>
      <c r="M113" s="78">
        <f>IFERROR(L113/L$117,0)</f>
        <v>0</v>
      </c>
      <c r="N113" s="76">
        <f>N63-N110</f>
        <v>0</v>
      </c>
      <c r="O113" s="78">
        <f>IFERROR(N113/N$117,0)</f>
        <v>0</v>
      </c>
    </row>
    <row r="114" spans="1:16" s="356" customFormat="1" ht="28.5">
      <c r="A114" s="470">
        <f>A113+1</f>
        <v>73</v>
      </c>
      <c r="B114" s="44" t="s">
        <v>112</v>
      </c>
      <c r="C114" s="45"/>
      <c r="D114" s="79">
        <f>IFERROR(C114/C$117,0)</f>
        <v>0</v>
      </c>
      <c r="E114" s="45"/>
      <c r="F114" s="79">
        <f>IFERROR(E114/E$117,0)</f>
        <v>0</v>
      </c>
      <c r="G114" s="45"/>
      <c r="H114" s="79">
        <f>IFERROR(G114/G$117,0)</f>
        <v>0</v>
      </c>
      <c r="I114" s="45"/>
      <c r="J114" s="133">
        <f>IFERROR(I114/I$117,0)</f>
        <v>0</v>
      </c>
      <c r="K114" s="845"/>
      <c r="L114" s="123"/>
      <c r="M114" s="79">
        <f>IFERROR(L114/L$117,0)</f>
        <v>0</v>
      </c>
      <c r="N114" s="45"/>
      <c r="O114" s="79">
        <f>IFERROR(N114/N$117,0)</f>
        <v>0</v>
      </c>
    </row>
    <row r="115" spans="1:16" s="356" customFormat="1">
      <c r="A115" s="470">
        <f>A114+1</f>
        <v>74</v>
      </c>
      <c r="B115" s="46" t="s">
        <v>113</v>
      </c>
      <c r="C115" s="45"/>
      <c r="D115" s="79">
        <f>IFERROR(C115/C$117,0)</f>
        <v>0</v>
      </c>
      <c r="E115" s="45"/>
      <c r="F115" s="79">
        <f>IFERROR(E115/E$117,0)</f>
        <v>0</v>
      </c>
      <c r="G115" s="45"/>
      <c r="H115" s="79">
        <f>IFERROR(G115/G$117,0)</f>
        <v>0</v>
      </c>
      <c r="I115" s="45"/>
      <c r="J115" s="133">
        <f>IFERROR(I115/I$117,0)</f>
        <v>0</v>
      </c>
      <c r="K115" s="845"/>
      <c r="L115" s="123"/>
      <c r="M115" s="79">
        <f>IFERROR(L115/L$117,0)</f>
        <v>0</v>
      </c>
      <c r="N115" s="45"/>
      <c r="O115" s="79">
        <f>IFERROR(N115/N$117,0)</f>
        <v>0</v>
      </c>
    </row>
    <row r="116" spans="1:16" s="356" customFormat="1">
      <c r="A116" s="470">
        <f>A115+1</f>
        <v>75</v>
      </c>
      <c r="B116" s="80" t="s">
        <v>114</v>
      </c>
      <c r="C116" s="64"/>
      <c r="D116" s="79">
        <f>IFERROR(C116/C$117,0)</f>
        <v>0</v>
      </c>
      <c r="E116" s="64"/>
      <c r="F116" s="79">
        <f>IFERROR(E116/E$117,0)</f>
        <v>0</v>
      </c>
      <c r="G116" s="64"/>
      <c r="H116" s="79">
        <f>IFERROR(G116/G$117,0)</f>
        <v>0</v>
      </c>
      <c r="I116" s="64"/>
      <c r="J116" s="133">
        <f>IFERROR(I116/I$117,0)</f>
        <v>0</v>
      </c>
      <c r="K116" s="845"/>
      <c r="L116" s="125"/>
      <c r="M116" s="79">
        <f>IFERROR(L116/L$117,0)</f>
        <v>0</v>
      </c>
      <c r="N116" s="64"/>
      <c r="O116" s="79">
        <f>IFERROR(N116/N$117,0)</f>
        <v>0</v>
      </c>
    </row>
    <row r="117" spans="1:16" s="356" customFormat="1" ht="15">
      <c r="A117" s="470">
        <f>A116+1</f>
        <v>76</v>
      </c>
      <c r="B117" s="81" t="s">
        <v>110</v>
      </c>
      <c r="C117" s="60">
        <f>SUM(C113:C116)</f>
        <v>0</v>
      </c>
      <c r="D117" s="493">
        <f>IFERROR(C117/C$117,0)</f>
        <v>0</v>
      </c>
      <c r="E117" s="60">
        <f>SUM(E113:E116)</f>
        <v>0</v>
      </c>
      <c r="F117" s="493">
        <f>IFERROR(E117/E$117,0)</f>
        <v>0</v>
      </c>
      <c r="G117" s="60">
        <f>SUM(G113:G116)</f>
        <v>0</v>
      </c>
      <c r="H117" s="493">
        <f>IFERROR(G117/G$117,0)</f>
        <v>0</v>
      </c>
      <c r="I117" s="60">
        <f>SUM(I113:I116)</f>
        <v>0</v>
      </c>
      <c r="J117" s="494">
        <f>IFERROR(I117/I$117,0)</f>
        <v>0</v>
      </c>
      <c r="K117" s="845"/>
      <c r="L117" s="478">
        <f>SUM(L113:L116)</f>
        <v>0</v>
      </c>
      <c r="M117" s="493">
        <f>IFERROR(L117/L$117,0)</f>
        <v>0</v>
      </c>
      <c r="N117" s="60">
        <f>SUM(N113:N116)</f>
        <v>0</v>
      </c>
      <c r="O117" s="493">
        <f>IFERROR(N117/N$117,0)</f>
        <v>0</v>
      </c>
    </row>
    <row r="118" spans="1:16" ht="6.75" customHeight="1">
      <c r="A118" s="162"/>
      <c r="B118" s="82"/>
      <c r="C118" s="75"/>
      <c r="D118" s="492"/>
      <c r="E118" s="83"/>
      <c r="F118" s="83"/>
      <c r="G118" s="83"/>
      <c r="H118" s="492"/>
      <c r="I118" s="83"/>
      <c r="J118" s="83"/>
      <c r="K118" s="845"/>
      <c r="L118" s="83"/>
      <c r="M118" s="83"/>
      <c r="N118" s="83"/>
      <c r="O118" s="83"/>
      <c r="P118" s="491"/>
    </row>
    <row r="119" spans="1:16" s="356" customFormat="1" ht="15">
      <c r="A119" s="470">
        <f>A117+1</f>
        <v>77</v>
      </c>
      <c r="B119" s="828" t="s">
        <v>115</v>
      </c>
      <c r="C119" s="827"/>
      <c r="D119" s="827"/>
      <c r="E119" s="827"/>
      <c r="F119" s="827"/>
      <c r="G119" s="827"/>
      <c r="H119" s="827"/>
      <c r="I119" s="827"/>
      <c r="J119" s="827"/>
      <c r="K119" s="827"/>
      <c r="L119" s="827"/>
      <c r="M119" s="827"/>
      <c r="N119" s="827"/>
      <c r="O119" s="827"/>
    </row>
    <row r="120" spans="1:16" s="356" customFormat="1">
      <c r="A120" s="470">
        <f>A119+1</f>
        <v>78</v>
      </c>
      <c r="B120" s="51" t="s">
        <v>116</v>
      </c>
      <c r="C120" s="64"/>
      <c r="D120" s="490"/>
      <c r="E120" s="84">
        <f>+C124</f>
        <v>0</v>
      </c>
      <c r="F120" s="485"/>
      <c r="G120" s="84">
        <f>+E124</f>
        <v>0</v>
      </c>
      <c r="H120" s="485"/>
      <c r="I120" s="84">
        <f>+G124</f>
        <v>0</v>
      </c>
      <c r="J120" s="487"/>
      <c r="K120" s="832"/>
      <c r="L120" s="489">
        <f>+E124</f>
        <v>0</v>
      </c>
      <c r="M120" s="488"/>
      <c r="N120" s="84">
        <f>+L124</f>
        <v>0</v>
      </c>
      <c r="O120" s="488"/>
    </row>
    <row r="121" spans="1:16" s="356" customFormat="1">
      <c r="A121" s="470">
        <f>A120+1</f>
        <v>79</v>
      </c>
      <c r="B121" s="47" t="s">
        <v>117</v>
      </c>
      <c r="C121" s="85">
        <f>C117</f>
        <v>0</v>
      </c>
      <c r="D121" s="484"/>
      <c r="E121" s="85">
        <f>E117</f>
        <v>0</v>
      </c>
      <c r="F121" s="485"/>
      <c r="G121" s="85">
        <f>G117</f>
        <v>0</v>
      </c>
      <c r="H121" s="485"/>
      <c r="I121" s="85">
        <f>I117</f>
        <v>0</v>
      </c>
      <c r="J121" s="487"/>
      <c r="K121" s="832"/>
      <c r="L121" s="486">
        <f>L117</f>
        <v>0</v>
      </c>
      <c r="M121" s="485"/>
      <c r="N121" s="85">
        <f>N117</f>
        <v>0</v>
      </c>
      <c r="O121" s="485"/>
    </row>
    <row r="122" spans="1:16" s="356" customFormat="1" ht="28.5">
      <c r="A122" s="470">
        <f>A121+1</f>
        <v>80</v>
      </c>
      <c r="B122" s="86" t="s">
        <v>118</v>
      </c>
      <c r="C122" s="64"/>
      <c r="D122" s="484"/>
      <c r="E122" s="64"/>
      <c r="F122" s="482"/>
      <c r="G122" s="64"/>
      <c r="H122" s="475"/>
      <c r="I122" s="64"/>
      <c r="J122" s="483"/>
      <c r="K122" s="832"/>
      <c r="L122" s="125"/>
      <c r="M122" s="482"/>
      <c r="N122" s="64"/>
      <c r="O122" s="482"/>
    </row>
    <row r="123" spans="1:16" s="356" customFormat="1" ht="42.75">
      <c r="A123" s="470">
        <f>A122+1</f>
        <v>81</v>
      </c>
      <c r="B123" s="80" t="s">
        <v>119</v>
      </c>
      <c r="C123" s="64"/>
      <c r="D123" s="484"/>
      <c r="E123" s="64"/>
      <c r="F123" s="482"/>
      <c r="G123" s="64"/>
      <c r="H123" s="475"/>
      <c r="I123" s="64"/>
      <c r="J123" s="483"/>
      <c r="K123" s="832"/>
      <c r="L123" s="125"/>
      <c r="M123" s="482"/>
      <c r="N123" s="64"/>
      <c r="O123" s="482"/>
    </row>
    <row r="124" spans="1:16" s="356" customFormat="1" ht="15">
      <c r="A124" s="470">
        <f>A123+1</f>
        <v>82</v>
      </c>
      <c r="B124" s="87" t="s">
        <v>115</v>
      </c>
      <c r="C124" s="60">
        <f>SUM(C120:C123)</f>
        <v>0</v>
      </c>
      <c r="D124" s="480"/>
      <c r="E124" s="60">
        <f>SUM(E120:E123)</f>
        <v>0</v>
      </c>
      <c r="F124" s="481"/>
      <c r="G124" s="60">
        <f>SUM(G120:G123)</f>
        <v>0</v>
      </c>
      <c r="H124" s="480"/>
      <c r="I124" s="60">
        <f>SUM(I120:I123)</f>
        <v>0</v>
      </c>
      <c r="J124" s="479"/>
      <c r="K124" s="832"/>
      <c r="L124" s="478">
        <f>SUM(L120:L123)</f>
        <v>0</v>
      </c>
      <c r="M124" s="477"/>
      <c r="N124" s="60">
        <f>SUM(N120:N123)</f>
        <v>0</v>
      </c>
      <c r="O124" s="477"/>
    </row>
    <row r="125" spans="1:16" ht="6.75" customHeight="1">
      <c r="A125" s="162"/>
      <c r="B125" s="88"/>
      <c r="C125" s="89"/>
      <c r="D125" s="89"/>
      <c r="E125" s="89"/>
      <c r="F125" s="89"/>
      <c r="G125" s="89"/>
      <c r="H125" s="89"/>
      <c r="I125" s="89"/>
      <c r="J125" s="89"/>
      <c r="K125" s="832"/>
      <c r="M125" s="89"/>
      <c r="O125" s="89"/>
    </row>
    <row r="126" spans="1:16" s="356" customFormat="1" ht="45.75" customHeight="1">
      <c r="A126" s="470">
        <f>A124+1</f>
        <v>83</v>
      </c>
      <c r="B126" s="827" t="s">
        <v>120</v>
      </c>
      <c r="C126" s="827"/>
      <c r="D126" s="827"/>
      <c r="E126" s="827"/>
      <c r="F126" s="827"/>
      <c r="G126" s="827"/>
      <c r="H126" s="827"/>
      <c r="I126" s="827"/>
      <c r="J126" s="827"/>
      <c r="K126" s="827"/>
      <c r="L126" s="827"/>
      <c r="M126" s="827"/>
      <c r="N126" s="827"/>
      <c r="O126" s="827"/>
    </row>
    <row r="127" spans="1:16" s="356" customFormat="1">
      <c r="A127" s="470">
        <f>A126+1</f>
        <v>84</v>
      </c>
      <c r="B127" s="90" t="s">
        <v>121</v>
      </c>
      <c r="C127" s="64"/>
      <c r="D127" s="475"/>
      <c r="E127" s="64"/>
      <c r="F127" s="475"/>
      <c r="G127" s="91"/>
      <c r="H127" s="475"/>
      <c r="I127" s="91"/>
      <c r="J127" s="476"/>
      <c r="K127" s="829"/>
      <c r="L127" s="125"/>
      <c r="M127" s="475"/>
      <c r="N127" s="64"/>
      <c r="O127" s="475"/>
    </row>
    <row r="128" spans="1:16" s="356" customFormat="1" ht="15">
      <c r="A128" s="470">
        <f>A127+1</f>
        <v>85</v>
      </c>
      <c r="B128" s="92" t="s">
        <v>122</v>
      </c>
      <c r="C128" s="64"/>
      <c r="D128" s="475"/>
      <c r="E128" s="64"/>
      <c r="F128" s="475"/>
      <c r="G128" s="91"/>
      <c r="H128" s="475"/>
      <c r="I128" s="91"/>
      <c r="J128" s="476"/>
      <c r="K128" s="829"/>
      <c r="L128" s="125"/>
      <c r="M128" s="475"/>
      <c r="N128" s="64"/>
      <c r="O128" s="475"/>
    </row>
    <row r="129" spans="1:15" s="356" customFormat="1">
      <c r="A129" s="470">
        <f>A128+1</f>
        <v>86</v>
      </c>
      <c r="B129" s="90" t="s">
        <v>123</v>
      </c>
      <c r="C129" s="64"/>
      <c r="D129" s="475"/>
      <c r="E129" s="64"/>
      <c r="F129" s="475"/>
      <c r="G129" s="91"/>
      <c r="H129" s="475"/>
      <c r="I129" s="91"/>
      <c r="J129" s="476"/>
      <c r="K129" s="829"/>
      <c r="L129" s="125"/>
      <c r="M129" s="475"/>
      <c r="N129" s="64"/>
      <c r="O129" s="475"/>
    </row>
    <row r="130" spans="1:15" s="356" customFormat="1" ht="15">
      <c r="A130" s="470">
        <f>A129+1</f>
        <v>87</v>
      </c>
      <c r="B130" s="93" t="s">
        <v>124</v>
      </c>
      <c r="C130" s="64"/>
      <c r="D130" s="475"/>
      <c r="E130" s="64"/>
      <c r="F130" s="475"/>
      <c r="G130" s="91"/>
      <c r="H130" s="475"/>
      <c r="I130" s="91"/>
      <c r="J130" s="476"/>
      <c r="K130" s="829"/>
      <c r="L130" s="125"/>
      <c r="M130" s="475"/>
      <c r="N130" s="64"/>
      <c r="O130" s="475"/>
    </row>
    <row r="131" spans="1:15" s="356" customFormat="1" ht="15">
      <c r="A131" s="470">
        <f>A130+1</f>
        <v>88</v>
      </c>
      <c r="B131" s="92" t="s">
        <v>125</v>
      </c>
      <c r="C131" s="45"/>
      <c r="D131" s="473"/>
      <c r="E131" s="45"/>
      <c r="F131" s="473"/>
      <c r="G131" s="91"/>
      <c r="H131" s="473"/>
      <c r="I131" s="91"/>
      <c r="J131" s="474"/>
      <c r="K131" s="829"/>
      <c r="L131" s="123"/>
      <c r="M131" s="473"/>
      <c r="N131" s="45"/>
      <c r="O131" s="473"/>
    </row>
    <row r="132" spans="1:15" ht="6.75" customHeight="1">
      <c r="A132" s="162"/>
      <c r="B132" s="94"/>
      <c r="J132" s="89"/>
      <c r="K132" s="829"/>
      <c r="M132" s="89"/>
      <c r="O132" s="89"/>
    </row>
    <row r="133" spans="1:15" s="356" customFormat="1" ht="15">
      <c r="A133" s="470">
        <f>A131+1</f>
        <v>89</v>
      </c>
      <c r="B133" s="95" t="s">
        <v>126</v>
      </c>
      <c r="C133" s="45"/>
      <c r="D133" s="91"/>
      <c r="E133" s="45"/>
      <c r="F133" s="91"/>
      <c r="G133" s="91"/>
      <c r="H133" s="91"/>
      <c r="I133" s="91"/>
      <c r="J133" s="472"/>
      <c r="K133" s="829"/>
      <c r="L133" s="123"/>
      <c r="M133" s="91"/>
      <c r="N133" s="45"/>
      <c r="O133" s="91"/>
    </row>
    <row r="134" spans="1:15" ht="6.75" customHeight="1">
      <c r="A134" s="162"/>
      <c r="B134" s="96"/>
      <c r="J134" s="89"/>
      <c r="K134" s="829"/>
      <c r="M134" s="89"/>
      <c r="O134" s="89"/>
    </row>
    <row r="135" spans="1:15" s="356" customFormat="1" ht="15">
      <c r="A135" s="162"/>
      <c r="B135" s="830" t="s">
        <v>127</v>
      </c>
      <c r="C135" s="831"/>
      <c r="D135" s="831"/>
      <c r="E135" s="831"/>
      <c r="F135" s="831"/>
      <c r="G135" s="831"/>
      <c r="H135" s="831"/>
      <c r="I135" s="831"/>
      <c r="J135" s="831"/>
      <c r="K135" s="831"/>
      <c r="L135" s="831"/>
      <c r="M135" s="831"/>
      <c r="N135" s="831"/>
      <c r="O135" s="828"/>
    </row>
    <row r="136" spans="1:15" s="356" customFormat="1">
      <c r="A136" s="470">
        <f>A133+1</f>
        <v>90</v>
      </c>
      <c r="B136" s="97" t="s">
        <v>128</v>
      </c>
      <c r="C136" s="825"/>
      <c r="D136" s="826"/>
      <c r="E136" s="825"/>
      <c r="F136" s="826"/>
      <c r="G136" s="825"/>
      <c r="H136" s="826"/>
      <c r="I136" s="825"/>
      <c r="J136" s="826"/>
      <c r="K136" s="832"/>
      <c r="L136" s="825"/>
      <c r="M136" s="826"/>
      <c r="N136" s="825"/>
      <c r="O136" s="826"/>
    </row>
    <row r="137" spans="1:15" s="356" customFormat="1">
      <c r="A137" s="470">
        <f>A136+1</f>
        <v>91</v>
      </c>
      <c r="B137" s="97" t="s">
        <v>129</v>
      </c>
      <c r="C137" s="825"/>
      <c r="D137" s="826"/>
      <c r="E137" s="825"/>
      <c r="F137" s="826"/>
      <c r="G137" s="825"/>
      <c r="H137" s="826"/>
      <c r="I137" s="825"/>
      <c r="J137" s="826"/>
      <c r="K137" s="832"/>
      <c r="L137" s="825"/>
      <c r="M137" s="826"/>
      <c r="N137" s="825"/>
      <c r="O137" s="826"/>
    </row>
    <row r="138" spans="1:15" s="356" customFormat="1">
      <c r="A138" s="470">
        <f>A137+1</f>
        <v>92</v>
      </c>
      <c r="B138" s="97" t="s">
        <v>130</v>
      </c>
      <c r="C138" s="825"/>
      <c r="D138" s="826"/>
      <c r="E138" s="825"/>
      <c r="F138" s="826"/>
      <c r="G138" s="825"/>
      <c r="H138" s="826"/>
      <c r="I138" s="825"/>
      <c r="J138" s="826"/>
      <c r="K138" s="832"/>
      <c r="L138" s="825"/>
      <c r="M138" s="826"/>
      <c r="N138" s="825"/>
      <c r="O138" s="826"/>
    </row>
    <row r="139" spans="1:15" s="356" customFormat="1">
      <c r="A139" s="470">
        <f>A138+1</f>
        <v>93</v>
      </c>
      <c r="B139" s="97" t="s">
        <v>131</v>
      </c>
      <c r="C139" s="825"/>
      <c r="D139" s="826"/>
      <c r="E139" s="825"/>
      <c r="F139" s="826"/>
      <c r="G139" s="825"/>
      <c r="H139" s="826"/>
      <c r="I139" s="825"/>
      <c r="J139" s="826"/>
      <c r="K139" s="832"/>
      <c r="L139" s="825"/>
      <c r="M139" s="826"/>
      <c r="N139" s="825"/>
      <c r="O139" s="826"/>
    </row>
    <row r="140" spans="1:15" s="356" customFormat="1">
      <c r="A140" s="470">
        <f>A139+1</f>
        <v>94</v>
      </c>
      <c r="B140" s="97" t="s">
        <v>132</v>
      </c>
      <c r="C140" s="825"/>
      <c r="D140" s="826"/>
      <c r="E140" s="825"/>
      <c r="F140" s="826"/>
      <c r="G140" s="825"/>
      <c r="H140" s="826"/>
      <c r="I140" s="825"/>
      <c r="J140" s="826"/>
      <c r="K140" s="832"/>
      <c r="L140" s="825"/>
      <c r="M140" s="826"/>
      <c r="N140" s="825"/>
      <c r="O140" s="826"/>
    </row>
    <row r="141" spans="1:15" ht="6.75" customHeight="1"/>
    <row r="142" spans="1:15" s="356" customFormat="1" ht="15">
      <c r="A142" s="162"/>
      <c r="B142" s="827" t="s">
        <v>133</v>
      </c>
      <c r="C142" s="827"/>
      <c r="D142" s="827"/>
      <c r="E142" s="827"/>
      <c r="F142" s="827"/>
      <c r="G142" s="827"/>
      <c r="H142" s="827"/>
      <c r="I142" s="827"/>
      <c r="J142" s="827"/>
      <c r="K142" s="471"/>
      <c r="L142" s="36"/>
      <c r="M142" s="89"/>
      <c r="N142" s="36"/>
      <c r="O142" s="89"/>
    </row>
    <row r="143" spans="1:15" s="356" customFormat="1">
      <c r="A143" s="470" t="s">
        <v>134</v>
      </c>
      <c r="B143" s="833" t="s">
        <v>135</v>
      </c>
      <c r="C143" s="833"/>
      <c r="D143" s="833"/>
      <c r="E143" s="833"/>
      <c r="F143" s="833"/>
      <c r="G143" s="833"/>
      <c r="H143" s="833"/>
      <c r="I143" s="833"/>
      <c r="J143" s="833"/>
      <c r="K143" s="469"/>
      <c r="L143" s="98"/>
      <c r="M143" s="98"/>
      <c r="N143" s="98"/>
      <c r="O143" s="98"/>
    </row>
    <row r="144" spans="1:15" s="356" customFormat="1" ht="32.25" customHeight="1">
      <c r="A144" s="468">
        <f>A47</f>
        <v>13</v>
      </c>
      <c r="B144" s="86" t="s">
        <v>136</v>
      </c>
      <c r="C144" s="842" t="s">
        <v>137</v>
      </c>
      <c r="D144" s="842"/>
      <c r="E144" s="842"/>
      <c r="F144" s="842"/>
      <c r="G144" s="842"/>
      <c r="H144" s="842"/>
      <c r="I144" s="842"/>
      <c r="J144" s="842"/>
      <c r="K144" s="205"/>
      <c r="L144" s="205"/>
      <c r="M144" s="205"/>
      <c r="N144" s="205"/>
      <c r="O144" s="205"/>
    </row>
    <row r="145" spans="1:15" s="356" customFormat="1" ht="72" customHeight="1">
      <c r="A145" s="468">
        <f>A49</f>
        <v>15</v>
      </c>
      <c r="B145" s="86" t="s">
        <v>138</v>
      </c>
      <c r="C145" s="842" t="s">
        <v>139</v>
      </c>
      <c r="D145" s="842"/>
      <c r="E145" s="842"/>
      <c r="F145" s="842"/>
      <c r="G145" s="842"/>
      <c r="H145" s="842"/>
      <c r="I145" s="842"/>
      <c r="J145" s="842"/>
      <c r="K145" s="205"/>
      <c r="L145" s="205"/>
      <c r="M145" s="205"/>
      <c r="N145" s="205"/>
      <c r="O145" s="205"/>
    </row>
    <row r="146" spans="1:15" s="356" customFormat="1">
      <c r="A146" s="468">
        <f>A61</f>
        <v>26</v>
      </c>
      <c r="B146" s="207" t="s">
        <v>140</v>
      </c>
      <c r="C146" s="842" t="s">
        <v>141</v>
      </c>
      <c r="D146" s="842"/>
      <c r="E146" s="842"/>
      <c r="F146" s="842"/>
      <c r="G146" s="842"/>
      <c r="H146" s="842"/>
      <c r="I146" s="842"/>
      <c r="J146" s="842"/>
      <c r="K146" s="205"/>
      <c r="L146" s="205"/>
      <c r="M146" s="205"/>
      <c r="N146" s="205"/>
      <c r="O146" s="205"/>
    </row>
    <row r="147" spans="1:15" s="356" customFormat="1" ht="30" customHeight="1">
      <c r="A147" s="468">
        <f>A114</f>
        <v>73</v>
      </c>
      <c r="B147" s="86" t="s">
        <v>142</v>
      </c>
      <c r="C147" s="842" t="s">
        <v>143</v>
      </c>
      <c r="D147" s="842"/>
      <c r="E147" s="842"/>
      <c r="F147" s="842"/>
      <c r="G147" s="842"/>
      <c r="H147" s="842"/>
      <c r="I147" s="842"/>
      <c r="J147" s="842"/>
      <c r="K147" s="205"/>
      <c r="L147" s="205"/>
      <c r="M147" s="205"/>
      <c r="N147" s="205"/>
      <c r="O147" s="205"/>
    </row>
    <row r="148" spans="1:15" s="356" customFormat="1" ht="28.5">
      <c r="A148" s="468">
        <f>A123</f>
        <v>81</v>
      </c>
      <c r="B148" s="86" t="s">
        <v>144</v>
      </c>
      <c r="C148" s="842" t="s">
        <v>145</v>
      </c>
      <c r="D148" s="842"/>
      <c r="E148" s="842"/>
      <c r="F148" s="842"/>
      <c r="G148" s="842"/>
      <c r="H148" s="842"/>
      <c r="I148" s="842"/>
      <c r="J148" s="842"/>
      <c r="K148" s="205"/>
      <c r="L148" s="205"/>
      <c r="M148" s="205"/>
      <c r="N148" s="205"/>
      <c r="O148" s="205"/>
    </row>
    <row r="149" spans="1:15" s="356" customFormat="1" ht="59.25" customHeight="1">
      <c r="A149" s="467">
        <f t="shared" ref="A149:A154" si="33">A126</f>
        <v>83</v>
      </c>
      <c r="B149" s="206" t="s">
        <v>146</v>
      </c>
      <c r="C149" s="840" t="s">
        <v>147</v>
      </c>
      <c r="D149" s="840"/>
      <c r="E149" s="840"/>
      <c r="F149" s="840"/>
      <c r="G149" s="840"/>
      <c r="H149" s="840"/>
      <c r="I149" s="840"/>
      <c r="J149" s="840"/>
      <c r="K149" s="99"/>
      <c r="L149" s="99"/>
      <c r="M149" s="99"/>
      <c r="N149" s="99"/>
      <c r="O149" s="99"/>
    </row>
    <row r="150" spans="1:15" s="356" customFormat="1" ht="54" customHeight="1">
      <c r="A150" s="467">
        <f t="shared" si="33"/>
        <v>84</v>
      </c>
      <c r="B150" s="206" t="s">
        <v>121</v>
      </c>
      <c r="C150" s="841" t="s">
        <v>148</v>
      </c>
      <c r="D150" s="841"/>
      <c r="E150" s="841"/>
      <c r="F150" s="841"/>
      <c r="G150" s="841"/>
      <c r="H150" s="841"/>
      <c r="I150" s="841"/>
      <c r="J150" s="841"/>
      <c r="K150" s="100"/>
      <c r="L150" s="100"/>
      <c r="M150" s="100"/>
      <c r="N150" s="100"/>
      <c r="O150" s="100"/>
    </row>
    <row r="151" spans="1:15" s="356" customFormat="1" ht="39" customHeight="1">
      <c r="A151" s="467">
        <f t="shared" si="33"/>
        <v>85</v>
      </c>
      <c r="B151" s="206" t="s">
        <v>122</v>
      </c>
      <c r="C151" s="840" t="s">
        <v>149</v>
      </c>
      <c r="D151" s="840"/>
      <c r="E151" s="840"/>
      <c r="F151" s="840"/>
      <c r="G151" s="840"/>
      <c r="H151" s="840"/>
      <c r="I151" s="840"/>
      <c r="J151" s="840"/>
      <c r="K151" s="99"/>
      <c r="L151" s="99"/>
      <c r="M151" s="99"/>
      <c r="N151" s="99"/>
      <c r="O151" s="99"/>
    </row>
    <row r="152" spans="1:15" s="356" customFormat="1" ht="47.25" customHeight="1">
      <c r="A152" s="467">
        <f t="shared" si="33"/>
        <v>86</v>
      </c>
      <c r="B152" s="206" t="s">
        <v>123</v>
      </c>
      <c r="C152" s="841" t="s">
        <v>150</v>
      </c>
      <c r="D152" s="841"/>
      <c r="E152" s="841"/>
      <c r="F152" s="841"/>
      <c r="G152" s="841"/>
      <c r="H152" s="841"/>
      <c r="I152" s="841"/>
      <c r="J152" s="841"/>
      <c r="K152" s="100"/>
      <c r="L152" s="100"/>
      <c r="M152" s="100"/>
      <c r="N152" s="100"/>
      <c r="O152" s="100"/>
    </row>
    <row r="153" spans="1:15" s="356" customFormat="1" ht="38.25" customHeight="1">
      <c r="A153" s="467">
        <f t="shared" si="33"/>
        <v>87</v>
      </c>
      <c r="B153" s="206" t="s">
        <v>124</v>
      </c>
      <c r="C153" s="840" t="s">
        <v>151</v>
      </c>
      <c r="D153" s="840"/>
      <c r="E153" s="840"/>
      <c r="F153" s="840"/>
      <c r="G153" s="840"/>
      <c r="H153" s="840"/>
      <c r="I153" s="840"/>
      <c r="J153" s="840"/>
      <c r="K153" s="99"/>
      <c r="L153" s="99"/>
      <c r="M153" s="99"/>
      <c r="N153" s="99"/>
      <c r="O153" s="99"/>
    </row>
    <row r="154" spans="1:15" s="356" customFormat="1">
      <c r="A154" s="467">
        <f t="shared" si="33"/>
        <v>88</v>
      </c>
      <c r="B154" s="206" t="str">
        <f>B131</f>
        <v>Total Net Assets/Equity</v>
      </c>
      <c r="C154" s="840" t="s">
        <v>152</v>
      </c>
      <c r="D154" s="840"/>
      <c r="E154" s="840"/>
      <c r="F154" s="840"/>
      <c r="G154" s="840"/>
      <c r="H154" s="840"/>
      <c r="I154" s="840"/>
      <c r="J154" s="840"/>
      <c r="K154" s="99"/>
      <c r="L154" s="99"/>
      <c r="M154" s="99"/>
      <c r="N154" s="99"/>
      <c r="O154" s="99"/>
    </row>
    <row r="155" spans="1:15" s="356" customFormat="1" ht="15">
      <c r="A155" s="467"/>
      <c r="B155" s="101" t="s">
        <v>153</v>
      </c>
      <c r="C155" s="839" t="s">
        <v>154</v>
      </c>
      <c r="D155" s="839"/>
      <c r="E155" s="839"/>
      <c r="F155" s="839"/>
      <c r="G155" s="839"/>
      <c r="H155" s="839"/>
      <c r="I155" s="839"/>
      <c r="J155" s="839"/>
      <c r="K155" s="102"/>
      <c r="L155" s="102"/>
      <c r="M155" s="102"/>
      <c r="N155" s="102"/>
      <c r="O155" s="102"/>
    </row>
    <row r="156" spans="1:15" s="356" customFormat="1">
      <c r="A156" s="467">
        <f>A133</f>
        <v>89</v>
      </c>
      <c r="B156" s="206" t="s">
        <v>126</v>
      </c>
      <c r="C156" s="840" t="s">
        <v>155</v>
      </c>
      <c r="D156" s="840"/>
      <c r="E156" s="840"/>
      <c r="F156" s="840"/>
      <c r="G156" s="840"/>
      <c r="H156" s="840"/>
      <c r="I156" s="840"/>
      <c r="J156" s="840"/>
      <c r="K156" s="99"/>
      <c r="L156" s="99"/>
      <c r="M156" s="99"/>
      <c r="N156" s="99"/>
      <c r="O156" s="99"/>
    </row>
    <row r="165" spans="3:14">
      <c r="C165" s="210"/>
      <c r="D165" s="210"/>
      <c r="E165" s="210"/>
      <c r="F165" s="210"/>
      <c r="G165" s="210"/>
      <c r="H165" s="210"/>
      <c r="I165" s="210"/>
      <c r="L165" s="210"/>
      <c r="N165" s="210"/>
    </row>
    <row r="166" spans="3:14">
      <c r="C166" s="210"/>
      <c r="D166" s="210"/>
      <c r="E166" s="210"/>
      <c r="F166" s="210"/>
      <c r="G166" s="210"/>
      <c r="H166" s="210"/>
      <c r="I166" s="210"/>
      <c r="L166" s="210"/>
      <c r="N166" s="210"/>
    </row>
  </sheetData>
  <sheetProtection password="C54C" sheet="1" objects="1" scenarios="1" formatRows="0"/>
  <mergeCells count="121">
    <mergeCell ref="C9:D9"/>
    <mergeCell ref="K127:K134"/>
    <mergeCell ref="L139:M139"/>
    <mergeCell ref="B66:O66"/>
    <mergeCell ref="B112:O112"/>
    <mergeCell ref="K113:K118"/>
    <mergeCell ref="K19:K22"/>
    <mergeCell ref="B67:O67"/>
    <mergeCell ref="K24:K30"/>
    <mergeCell ref="O24:O30"/>
    <mergeCell ref="G137:H137"/>
    <mergeCell ref="B11:O11"/>
    <mergeCell ref="K12:K17"/>
    <mergeCell ref="B18:O18"/>
    <mergeCell ref="B23:O23"/>
    <mergeCell ref="L137:M137"/>
    <mergeCell ref="N136:O136"/>
    <mergeCell ref="I138:J138"/>
    <mergeCell ref="I139:J139"/>
    <mergeCell ref="L136:M136"/>
    <mergeCell ref="I137:J137"/>
    <mergeCell ref="L138:M138"/>
    <mergeCell ref="G136:H136"/>
    <mergeCell ref="B33:O33"/>
    <mergeCell ref="K50:K64"/>
    <mergeCell ref="B65:O65"/>
    <mergeCell ref="C155:J155"/>
    <mergeCell ref="C156:J156"/>
    <mergeCell ref="C149:J149"/>
    <mergeCell ref="C150:J150"/>
    <mergeCell ref="C151:J151"/>
    <mergeCell ref="C152:J152"/>
    <mergeCell ref="C153:J153"/>
    <mergeCell ref="C144:J144"/>
    <mergeCell ref="C145:J145"/>
    <mergeCell ref="C148:J148"/>
    <mergeCell ref="C146:J146"/>
    <mergeCell ref="C147:J147"/>
    <mergeCell ref="C154:J154"/>
    <mergeCell ref="B119:O119"/>
    <mergeCell ref="G138:H138"/>
    <mergeCell ref="E138:F138"/>
    <mergeCell ref="E139:F139"/>
    <mergeCell ref="K68:K72"/>
    <mergeCell ref="B73:O73"/>
    <mergeCell ref="K74:K81"/>
    <mergeCell ref="B82:O82"/>
    <mergeCell ref="K83:K90"/>
    <mergeCell ref="G139:H139"/>
    <mergeCell ref="B143:J143"/>
    <mergeCell ref="B142:J142"/>
    <mergeCell ref="E140:F140"/>
    <mergeCell ref="I136:J136"/>
    <mergeCell ref="C140:D140"/>
    <mergeCell ref="B31:O31"/>
    <mergeCell ref="B32:O32"/>
    <mergeCell ref="B34:O34"/>
    <mergeCell ref="G140:H140"/>
    <mergeCell ref="L140:M140"/>
    <mergeCell ref="I140:J140"/>
    <mergeCell ref="N140:O140"/>
    <mergeCell ref="K35:K41"/>
    <mergeCell ref="B42:O42"/>
    <mergeCell ref="K43:K48"/>
    <mergeCell ref="B49:O49"/>
    <mergeCell ref="N137:O137"/>
    <mergeCell ref="N138:O138"/>
    <mergeCell ref="N139:O139"/>
    <mergeCell ref="C136:D136"/>
    <mergeCell ref="C137:D137"/>
    <mergeCell ref="C138:D138"/>
    <mergeCell ref="C139:D139"/>
    <mergeCell ref="K136:K140"/>
    <mergeCell ref="C6:D6"/>
    <mergeCell ref="L6:M6"/>
    <mergeCell ref="N6:O6"/>
    <mergeCell ref="B8:B10"/>
    <mergeCell ref="E6:F6"/>
    <mergeCell ref="G6:H6"/>
    <mergeCell ref="I6:J6"/>
    <mergeCell ref="E136:F136"/>
    <mergeCell ref="E137:F137"/>
    <mergeCell ref="N8:O8"/>
    <mergeCell ref="N9:O9"/>
    <mergeCell ref="N10:O10"/>
    <mergeCell ref="I8:J8"/>
    <mergeCell ref="L9:M9"/>
    <mergeCell ref="C7:D7"/>
    <mergeCell ref="E9:F9"/>
    <mergeCell ref="G8:H8"/>
    <mergeCell ref="B126:O126"/>
    <mergeCell ref="B91:O91"/>
    <mergeCell ref="K92:K95"/>
    <mergeCell ref="B96:O96"/>
    <mergeCell ref="B135:O135"/>
    <mergeCell ref="K97:K111"/>
    <mergeCell ref="K120:K125"/>
    <mergeCell ref="B2:O2"/>
    <mergeCell ref="C5:D5"/>
    <mergeCell ref="E5:F5"/>
    <mergeCell ref="G5:H5"/>
    <mergeCell ref="I5:J5"/>
    <mergeCell ref="L5:M5"/>
    <mergeCell ref="N5:O5"/>
    <mergeCell ref="L10:M10"/>
    <mergeCell ref="C8:D8"/>
    <mergeCell ref="E10:F10"/>
    <mergeCell ref="C10:D10"/>
    <mergeCell ref="G10:H10"/>
    <mergeCell ref="L4:O4"/>
    <mergeCell ref="I10:J10"/>
    <mergeCell ref="E7:F7"/>
    <mergeCell ref="E8:F8"/>
    <mergeCell ref="I7:J7"/>
    <mergeCell ref="B4:K4"/>
    <mergeCell ref="I9:J9"/>
    <mergeCell ref="G7:H7"/>
    <mergeCell ref="N7:O7"/>
    <mergeCell ref="L7:M7"/>
    <mergeCell ref="L8:M8"/>
    <mergeCell ref="G9:H9"/>
  </mergeCells>
  <pageMargins left="0.70866141732283472" right="0.70866141732283472" top="0.74803149606299213" bottom="0.74803149606299213" header="0.31496062992125984" footer="0.31496062992125984"/>
  <pageSetup paperSize="5" scale="75" fitToHeight="0" orientation="landscape" r:id="rId1"/>
  <headerFooter>
    <oddFooter>&amp;L&amp;BCanada Council for the Arts Confidential&amp;B&amp;C&amp;D&amp;RPage &amp;P</oddFooter>
  </headerFooter>
  <rowBreaks count="1" manualBreakCount="1">
    <brk id="14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7" tint="0.59999389629810485"/>
    <pageSetUpPr fitToPage="1"/>
  </sheetPr>
  <dimension ref="A1:P169"/>
  <sheetViews>
    <sheetView showGridLines="0" zoomScale="90" zoomScaleNormal="90" workbookViewId="0">
      <pane ySplit="6" topLeftCell="A7" activePane="bottomLeft" state="frozen"/>
      <selection pane="bottomLeft" activeCell="A7" sqref="A7"/>
    </sheetView>
  </sheetViews>
  <sheetFormatPr defaultColWidth="9.140625" defaultRowHeight="14.25"/>
  <cols>
    <col min="1" max="1" width="3.7109375" style="162" customWidth="1"/>
    <col min="2" max="2" width="64.85546875" style="142" bestFit="1" customWidth="1"/>
    <col min="3" max="3" width="19.7109375" style="36" customWidth="1"/>
    <col min="4" max="4" width="6" style="36" customWidth="1"/>
    <col min="5" max="5" width="17.42578125" style="36" customWidth="1"/>
    <col min="6" max="6" width="6" style="36" customWidth="1"/>
    <col min="7" max="7" width="17.42578125" style="36" customWidth="1"/>
    <col min="8" max="8" width="6" style="36" customWidth="1"/>
    <col min="9" max="9" width="17.42578125" style="36" customWidth="1"/>
    <col min="10" max="10" width="6" style="89" customWidth="1"/>
    <col min="11" max="11" width="3.140625" style="145" customWidth="1"/>
    <col min="12" max="12" width="17.42578125" style="36" customWidth="1"/>
    <col min="13" max="13" width="6" style="89" customWidth="1"/>
    <col min="14" max="14" width="17.42578125" style="36" customWidth="1"/>
    <col min="15" max="15" width="6" style="89" customWidth="1"/>
    <col min="16" max="16" width="9.140625" style="210" customWidth="1"/>
    <col min="17" max="16384" width="9.140625" style="210"/>
  </cols>
  <sheetData>
    <row r="1" spans="1:16">
      <c r="B1" s="227" t="s">
        <v>486</v>
      </c>
      <c r="C1" s="22"/>
    </row>
    <row r="2" spans="1:16" s="356" customFormat="1" ht="18.75" customHeight="1">
      <c r="A2" s="162"/>
      <c r="B2" s="855" t="s">
        <v>476</v>
      </c>
      <c r="C2" s="855"/>
      <c r="D2" s="855"/>
      <c r="E2" s="855"/>
      <c r="F2" s="855"/>
      <c r="G2" s="855"/>
      <c r="H2" s="855"/>
      <c r="I2" s="855"/>
      <c r="J2" s="855"/>
      <c r="K2" s="855"/>
      <c r="L2" s="855"/>
      <c r="M2" s="855"/>
      <c r="N2" s="855"/>
      <c r="O2" s="855"/>
    </row>
    <row r="3" spans="1:16" ht="6.75" customHeight="1">
      <c r="B3" s="210"/>
      <c r="J3" s="210"/>
      <c r="K3" s="466"/>
      <c r="M3" s="210"/>
      <c r="O3" s="210"/>
    </row>
    <row r="4" spans="1:16" ht="15" customHeight="1">
      <c r="A4" s="210"/>
      <c r="B4" s="817"/>
      <c r="C4" s="818"/>
      <c r="D4" s="818"/>
      <c r="E4" s="818"/>
      <c r="F4" s="818"/>
      <c r="G4" s="818"/>
      <c r="H4" s="818"/>
      <c r="I4" s="818"/>
      <c r="J4" s="818"/>
      <c r="K4" s="818"/>
      <c r="L4" s="803" t="s">
        <v>467</v>
      </c>
      <c r="M4" s="814"/>
      <c r="N4" s="814"/>
      <c r="O4" s="814"/>
    </row>
    <row r="5" spans="1:16" s="356" customFormat="1" ht="15">
      <c r="A5" s="210"/>
      <c r="B5" s="625" t="s">
        <v>19</v>
      </c>
      <c r="C5" s="806" t="s">
        <v>156</v>
      </c>
      <c r="D5" s="807"/>
      <c r="E5" s="808" t="s">
        <v>157</v>
      </c>
      <c r="F5" s="809"/>
      <c r="G5" s="808" t="s">
        <v>158</v>
      </c>
      <c r="H5" s="809"/>
      <c r="I5" s="808" t="s">
        <v>473</v>
      </c>
      <c r="J5" s="809"/>
      <c r="K5" s="624"/>
      <c r="L5" s="808" t="s">
        <v>158</v>
      </c>
      <c r="M5" s="809"/>
      <c r="N5" s="808" t="s">
        <v>475</v>
      </c>
      <c r="O5" s="809"/>
    </row>
    <row r="6" spans="1:16" s="356" customFormat="1" ht="31.5" customHeight="1">
      <c r="A6" s="210"/>
      <c r="B6" s="581" t="s">
        <v>17</v>
      </c>
      <c r="C6" s="821" t="s">
        <v>321</v>
      </c>
      <c r="D6" s="822"/>
      <c r="E6" s="853" t="s">
        <v>321</v>
      </c>
      <c r="F6" s="854"/>
      <c r="G6" s="853" t="s">
        <v>16</v>
      </c>
      <c r="H6" s="854"/>
      <c r="I6" s="853" t="s">
        <v>16</v>
      </c>
      <c r="J6" s="854"/>
      <c r="K6" s="623"/>
      <c r="L6" s="853" t="s">
        <v>471</v>
      </c>
      <c r="M6" s="854"/>
      <c r="N6" s="853" t="s">
        <v>321</v>
      </c>
      <c r="O6" s="854"/>
      <c r="P6" s="360"/>
    </row>
    <row r="7" spans="1:16" s="356" customFormat="1" ht="15" customHeight="1">
      <c r="A7" s="561"/>
      <c r="B7" s="581"/>
      <c r="C7" s="815" t="s">
        <v>18</v>
      </c>
      <c r="D7" s="816"/>
      <c r="E7" s="815" t="s">
        <v>18</v>
      </c>
      <c r="F7" s="816"/>
      <c r="G7" s="815" t="s">
        <v>18</v>
      </c>
      <c r="H7" s="816"/>
      <c r="I7" s="815" t="s">
        <v>18</v>
      </c>
      <c r="J7" s="816"/>
      <c r="K7" s="623"/>
      <c r="L7" s="815" t="s">
        <v>18</v>
      </c>
      <c r="M7" s="816"/>
      <c r="N7" s="815" t="s">
        <v>18</v>
      </c>
      <c r="O7" s="816"/>
    </row>
    <row r="8" spans="1:16" s="356" customFormat="1" ht="15" customHeight="1">
      <c r="A8" s="561"/>
      <c r="B8" s="823" t="s">
        <v>20</v>
      </c>
      <c r="C8" s="863" t="s">
        <v>19</v>
      </c>
      <c r="D8" s="864"/>
      <c r="E8" s="863" t="s">
        <v>19</v>
      </c>
      <c r="F8" s="864"/>
      <c r="G8" s="863" t="s">
        <v>19</v>
      </c>
      <c r="H8" s="864"/>
      <c r="I8" s="863" t="s">
        <v>19</v>
      </c>
      <c r="J8" s="864"/>
      <c r="K8" s="623"/>
      <c r="L8" s="863" t="s">
        <v>19</v>
      </c>
      <c r="M8" s="864"/>
      <c r="N8" s="863" t="s">
        <v>19</v>
      </c>
      <c r="O8" s="864"/>
    </row>
    <row r="9" spans="1:16" s="356" customFormat="1" ht="15" customHeight="1">
      <c r="A9" s="561"/>
      <c r="B9" s="823"/>
      <c r="C9" s="819" t="s">
        <v>21</v>
      </c>
      <c r="D9" s="820"/>
      <c r="E9" s="819" t="s">
        <v>21</v>
      </c>
      <c r="F9" s="820"/>
      <c r="G9" s="819" t="s">
        <v>21</v>
      </c>
      <c r="H9" s="820"/>
      <c r="I9" s="819" t="s">
        <v>21</v>
      </c>
      <c r="J9" s="820"/>
      <c r="K9" s="623"/>
      <c r="L9" s="819" t="s">
        <v>21</v>
      </c>
      <c r="M9" s="820"/>
      <c r="N9" s="819" t="s">
        <v>21</v>
      </c>
      <c r="O9" s="820"/>
    </row>
    <row r="10" spans="1:16" s="356" customFormat="1" ht="15" customHeight="1">
      <c r="A10" s="561"/>
      <c r="B10" s="823"/>
      <c r="C10" s="863" t="s">
        <v>19</v>
      </c>
      <c r="D10" s="864"/>
      <c r="E10" s="863" t="s">
        <v>19</v>
      </c>
      <c r="F10" s="864"/>
      <c r="G10" s="863" t="s">
        <v>19</v>
      </c>
      <c r="H10" s="864"/>
      <c r="I10" s="863" t="s">
        <v>19</v>
      </c>
      <c r="J10" s="864"/>
      <c r="K10" s="622"/>
      <c r="L10" s="863" t="s">
        <v>19</v>
      </c>
      <c r="M10" s="864"/>
      <c r="N10" s="863" t="s">
        <v>19</v>
      </c>
      <c r="O10" s="864"/>
    </row>
    <row r="11" spans="1:16" s="356" customFormat="1" ht="15.75" customHeight="1">
      <c r="A11" s="210"/>
      <c r="B11" s="835" t="s">
        <v>159</v>
      </c>
      <c r="C11" s="835"/>
      <c r="D11" s="835"/>
      <c r="E11" s="835"/>
      <c r="F11" s="835"/>
      <c r="G11" s="835"/>
      <c r="H11" s="835"/>
      <c r="I11" s="835"/>
      <c r="J11" s="835"/>
      <c r="K11" s="865"/>
      <c r="L11" s="835"/>
      <c r="M11" s="835"/>
      <c r="N11" s="835"/>
      <c r="O11" s="835"/>
    </row>
    <row r="12" spans="1:16" s="356" customFormat="1" ht="15">
      <c r="A12" s="210"/>
      <c r="B12" s="621" t="s">
        <v>23</v>
      </c>
      <c r="C12" s="103"/>
      <c r="D12" s="485"/>
      <c r="E12" s="103"/>
      <c r="F12" s="485"/>
      <c r="G12" s="103"/>
      <c r="H12" s="487"/>
      <c r="I12" s="103"/>
      <c r="J12" s="568"/>
      <c r="K12" s="620"/>
      <c r="L12" s="103"/>
      <c r="M12" s="577"/>
      <c r="N12" s="103"/>
      <c r="O12" s="577"/>
    </row>
    <row r="13" spans="1:16" s="356" customFormat="1" ht="15">
      <c r="A13" s="210"/>
      <c r="B13" s="566" t="s">
        <v>24</v>
      </c>
      <c r="C13" s="37"/>
      <c r="D13" s="485"/>
      <c r="E13" s="37"/>
      <c r="F13" s="485"/>
      <c r="G13" s="37"/>
      <c r="H13" s="487"/>
      <c r="I13" s="37"/>
      <c r="J13" s="568"/>
      <c r="K13" s="620"/>
      <c r="L13" s="37"/>
      <c r="M13" s="577"/>
      <c r="N13" s="37"/>
      <c r="O13" s="577"/>
    </row>
    <row r="14" spans="1:16" s="356" customFormat="1" ht="15">
      <c r="A14" s="210"/>
      <c r="B14" s="566" t="s">
        <v>25</v>
      </c>
      <c r="C14" s="37"/>
      <c r="D14" s="485"/>
      <c r="E14" s="37"/>
      <c r="F14" s="485"/>
      <c r="G14" s="37"/>
      <c r="H14" s="487"/>
      <c r="I14" s="37"/>
      <c r="J14" s="568"/>
      <c r="K14" s="620"/>
      <c r="L14" s="37"/>
      <c r="M14" s="577"/>
      <c r="N14" s="37"/>
      <c r="O14" s="577"/>
    </row>
    <row r="15" spans="1:16" s="356" customFormat="1" ht="15">
      <c r="A15" s="210"/>
      <c r="B15" s="566" t="s">
        <v>26</v>
      </c>
      <c r="C15" s="38" t="s">
        <v>160</v>
      </c>
      <c r="D15" s="485"/>
      <c r="E15" s="38"/>
      <c r="F15" s="485"/>
      <c r="G15" s="38"/>
      <c r="H15" s="487"/>
      <c r="I15" s="38"/>
      <c r="J15" s="568"/>
      <c r="K15" s="620"/>
      <c r="L15" s="38"/>
      <c r="M15" s="577"/>
      <c r="N15" s="38"/>
      <c r="O15" s="577"/>
    </row>
    <row r="16" spans="1:16" s="356" customFormat="1" ht="15">
      <c r="A16" s="210"/>
      <c r="B16" s="566" t="s">
        <v>27</v>
      </c>
      <c r="C16" s="37"/>
      <c r="D16" s="485"/>
      <c r="E16" s="37"/>
      <c r="F16" s="485"/>
      <c r="G16" s="37"/>
      <c r="H16" s="487"/>
      <c r="I16" s="37"/>
      <c r="J16" s="568"/>
      <c r="K16" s="620"/>
      <c r="L16" s="37"/>
      <c r="M16" s="577"/>
      <c r="N16" s="37"/>
      <c r="O16" s="577"/>
    </row>
    <row r="17" spans="1:15" s="356" customFormat="1" ht="15">
      <c r="A17" s="210"/>
      <c r="B17" s="566" t="s">
        <v>28</v>
      </c>
      <c r="C17" s="37"/>
      <c r="D17" s="575"/>
      <c r="E17" s="37"/>
      <c r="F17" s="575"/>
      <c r="G17" s="37"/>
      <c r="H17" s="574"/>
      <c r="I17" s="37"/>
      <c r="J17" s="573"/>
      <c r="K17" s="620"/>
      <c r="L17" s="37"/>
      <c r="M17" s="572"/>
      <c r="N17" s="37"/>
      <c r="O17" s="572"/>
    </row>
    <row r="18" spans="1:15" ht="15">
      <c r="A18" s="210"/>
      <c r="B18" s="834"/>
      <c r="C18" s="834"/>
      <c r="D18" s="834"/>
      <c r="E18" s="834"/>
      <c r="F18" s="834"/>
      <c r="G18" s="834"/>
      <c r="H18" s="834"/>
      <c r="I18" s="834"/>
      <c r="J18" s="834"/>
      <c r="K18" s="834"/>
      <c r="L18" s="834"/>
      <c r="M18" s="834"/>
      <c r="N18" s="834"/>
      <c r="O18" s="834"/>
    </row>
    <row r="19" spans="1:15" s="356" customFormat="1">
      <c r="A19" s="210"/>
      <c r="B19" s="566" t="s">
        <v>161</v>
      </c>
      <c r="C19" s="42"/>
      <c r="D19" s="485"/>
      <c r="E19" s="42"/>
      <c r="F19" s="485"/>
      <c r="G19" s="42"/>
      <c r="H19" s="487"/>
      <c r="I19" s="42"/>
      <c r="J19" s="568"/>
      <c r="K19" s="846"/>
      <c r="L19" s="42"/>
      <c r="M19" s="567"/>
      <c r="N19" s="42"/>
      <c r="O19" s="567"/>
    </row>
    <row r="20" spans="1:15" s="356" customFormat="1">
      <c r="A20" s="210"/>
      <c r="B20" s="566" t="s">
        <v>162</v>
      </c>
      <c r="C20" s="42"/>
      <c r="D20" s="485"/>
      <c r="E20" s="42"/>
      <c r="F20" s="485"/>
      <c r="G20" s="42"/>
      <c r="H20" s="487"/>
      <c r="I20" s="42"/>
      <c r="J20" s="568"/>
      <c r="K20" s="846"/>
      <c r="L20" s="42"/>
      <c r="M20" s="567"/>
      <c r="N20" s="42"/>
      <c r="O20" s="567"/>
    </row>
    <row r="21" spans="1:15" s="356" customFormat="1">
      <c r="A21" s="210"/>
      <c r="B21" s="104" t="s">
        <v>163</v>
      </c>
      <c r="C21" s="42"/>
      <c r="D21" s="485"/>
      <c r="E21" s="42"/>
      <c r="F21" s="485"/>
      <c r="G21" s="42"/>
      <c r="H21" s="487"/>
      <c r="I21" s="42"/>
      <c r="J21" s="568"/>
      <c r="K21" s="846"/>
      <c r="L21" s="42"/>
      <c r="M21" s="567"/>
      <c r="N21" s="42"/>
      <c r="O21" s="567"/>
    </row>
    <row r="22" spans="1:15" s="356" customFormat="1">
      <c r="A22" s="210"/>
      <c r="B22" s="566" t="s">
        <v>164</v>
      </c>
      <c r="C22" s="41"/>
      <c r="D22" s="485"/>
      <c r="E22" s="41"/>
      <c r="F22" s="485"/>
      <c r="G22" s="41"/>
      <c r="H22" s="487"/>
      <c r="I22" s="41"/>
      <c r="J22" s="568"/>
      <c r="K22" s="846"/>
      <c r="L22" s="41"/>
      <c r="M22" s="567"/>
      <c r="N22" s="41"/>
      <c r="O22" s="567"/>
    </row>
    <row r="23" spans="1:15" s="356" customFormat="1">
      <c r="A23" s="210"/>
      <c r="B23" s="566" t="s">
        <v>31</v>
      </c>
      <c r="C23" s="41"/>
      <c r="D23" s="485"/>
      <c r="E23" s="41"/>
      <c r="F23" s="485"/>
      <c r="G23" s="41"/>
      <c r="H23" s="487"/>
      <c r="I23" s="41"/>
      <c r="J23" s="568"/>
      <c r="K23" s="846"/>
      <c r="L23" s="41"/>
      <c r="M23" s="567"/>
      <c r="N23" s="41"/>
      <c r="O23" s="567"/>
    </row>
    <row r="24" spans="1:15" s="356" customFormat="1">
      <c r="A24" s="210"/>
      <c r="B24" s="566" t="s">
        <v>32</v>
      </c>
      <c r="C24" s="41"/>
      <c r="D24" s="485"/>
      <c r="E24" s="41"/>
      <c r="F24" s="485"/>
      <c r="G24" s="41"/>
      <c r="H24" s="487"/>
      <c r="I24" s="41"/>
      <c r="J24" s="568"/>
      <c r="K24" s="846"/>
      <c r="L24" s="41"/>
      <c r="M24" s="567"/>
      <c r="N24" s="41"/>
      <c r="O24" s="567"/>
    </row>
    <row r="25" spans="1:15" s="356" customFormat="1" ht="15">
      <c r="A25" s="210"/>
      <c r="B25" s="867" t="s">
        <v>165</v>
      </c>
      <c r="C25" s="868"/>
      <c r="D25" s="868"/>
      <c r="E25" s="868"/>
      <c r="F25" s="868"/>
      <c r="G25" s="868"/>
      <c r="H25" s="868"/>
      <c r="I25" s="868"/>
      <c r="J25" s="868"/>
      <c r="K25" s="868"/>
      <c r="L25" s="868"/>
      <c r="M25" s="868"/>
      <c r="N25" s="868"/>
      <c r="O25" s="862"/>
    </row>
    <row r="26" spans="1:15" s="356" customFormat="1">
      <c r="A26" s="210"/>
      <c r="B26" s="104" t="s">
        <v>33</v>
      </c>
      <c r="C26" s="42"/>
      <c r="D26" s="485"/>
      <c r="E26" s="42"/>
      <c r="F26" s="485"/>
      <c r="G26" s="42"/>
      <c r="H26" s="487"/>
      <c r="I26" s="42"/>
      <c r="J26" s="568"/>
      <c r="K26" s="846"/>
      <c r="L26" s="42"/>
      <c r="M26" s="567"/>
      <c r="N26" s="42"/>
      <c r="O26" s="567"/>
    </row>
    <row r="27" spans="1:15" s="356" customFormat="1">
      <c r="A27" s="210"/>
      <c r="B27" s="104" t="s">
        <v>166</v>
      </c>
      <c r="C27" s="40"/>
      <c r="D27" s="485"/>
      <c r="E27" s="42"/>
      <c r="F27" s="485"/>
      <c r="G27" s="42"/>
      <c r="H27" s="487"/>
      <c r="I27" s="42"/>
      <c r="J27" s="568"/>
      <c r="K27" s="846"/>
      <c r="L27" s="42"/>
      <c r="M27" s="567"/>
      <c r="N27" s="42"/>
      <c r="O27" s="567"/>
    </row>
    <row r="28" spans="1:15" s="356" customFormat="1" ht="15">
      <c r="A28" s="210"/>
      <c r="B28" s="105" t="s">
        <v>167</v>
      </c>
      <c r="C28" s="106">
        <f>C26+C27</f>
        <v>0</v>
      </c>
      <c r="D28" s="485"/>
      <c r="E28" s="106">
        <f>E26+E27</f>
        <v>0</v>
      </c>
      <c r="F28" s="485"/>
      <c r="G28" s="106">
        <f>G26+G27</f>
        <v>0</v>
      </c>
      <c r="H28" s="485"/>
      <c r="I28" s="106">
        <f>I26+I27</f>
        <v>0</v>
      </c>
      <c r="J28" s="487"/>
      <c r="K28" s="846"/>
      <c r="L28" s="106">
        <f>L26+L27</f>
        <v>0</v>
      </c>
      <c r="M28" s="485"/>
      <c r="N28" s="106">
        <f>N26+N27</f>
        <v>0</v>
      </c>
      <c r="O28" s="485"/>
    </row>
    <row r="29" spans="1:15" s="356" customFormat="1" ht="15" customHeight="1">
      <c r="A29" s="210"/>
      <c r="B29" s="859" t="s">
        <v>168</v>
      </c>
      <c r="C29" s="859"/>
      <c r="D29" s="859"/>
      <c r="E29" s="859"/>
      <c r="F29" s="859"/>
      <c r="G29" s="859"/>
      <c r="H29" s="859"/>
      <c r="I29" s="859"/>
      <c r="J29" s="859"/>
      <c r="K29" s="859"/>
      <c r="L29" s="859"/>
      <c r="M29" s="859"/>
      <c r="N29" s="859"/>
      <c r="O29" s="859"/>
    </row>
    <row r="30" spans="1:15" s="356" customFormat="1">
      <c r="A30" s="210"/>
      <c r="B30" s="104" t="s">
        <v>169</v>
      </c>
      <c r="C30" s="42"/>
      <c r="D30" s="485"/>
      <c r="E30" s="42"/>
      <c r="F30" s="485"/>
      <c r="G30" s="42"/>
      <c r="H30" s="485"/>
      <c r="I30" s="42"/>
      <c r="J30" s="485"/>
      <c r="K30" s="619"/>
      <c r="L30" s="42"/>
      <c r="M30" s="485"/>
      <c r="N30" s="42"/>
      <c r="O30" s="485"/>
    </row>
    <row r="31" spans="1:15" s="356" customFormat="1">
      <c r="A31" s="210"/>
      <c r="B31" s="104" t="s">
        <v>170</v>
      </c>
      <c r="C31" s="40"/>
      <c r="D31" s="485"/>
      <c r="E31" s="40"/>
      <c r="F31" s="485"/>
      <c r="G31" s="40"/>
      <c r="H31" s="485"/>
      <c r="I31" s="40"/>
      <c r="J31" s="485"/>
      <c r="K31" s="619"/>
      <c r="L31" s="40"/>
      <c r="M31" s="485"/>
      <c r="N31" s="40"/>
      <c r="O31" s="485"/>
    </row>
    <row r="32" spans="1:15" s="356" customFormat="1" ht="15">
      <c r="A32" s="210"/>
      <c r="B32" s="105" t="s">
        <v>171</v>
      </c>
      <c r="C32" s="106">
        <f>C30+C31</f>
        <v>0</v>
      </c>
      <c r="D32" s="485"/>
      <c r="E32" s="106">
        <f>E30+E31</f>
        <v>0</v>
      </c>
      <c r="F32" s="485"/>
      <c r="G32" s="106">
        <f>G30+G31</f>
        <v>0</v>
      </c>
      <c r="H32" s="485"/>
      <c r="I32" s="106">
        <f>I30+I31</f>
        <v>0</v>
      </c>
      <c r="J32" s="485"/>
      <c r="K32" s="619"/>
      <c r="L32" s="106">
        <f>L30+L31</f>
        <v>0</v>
      </c>
      <c r="M32" s="485"/>
      <c r="N32" s="106">
        <f>N30+N31</f>
        <v>0</v>
      </c>
      <c r="O32" s="485"/>
    </row>
    <row r="33" spans="1:15" s="356" customFormat="1" ht="15">
      <c r="A33" s="210"/>
      <c r="B33" s="859" t="s">
        <v>172</v>
      </c>
      <c r="C33" s="859"/>
      <c r="D33" s="859"/>
      <c r="E33" s="859"/>
      <c r="F33" s="859"/>
      <c r="G33" s="859"/>
      <c r="H33" s="859"/>
      <c r="I33" s="859"/>
      <c r="J33" s="859"/>
      <c r="K33" s="859"/>
      <c r="L33" s="859"/>
      <c r="M33" s="859"/>
      <c r="N33" s="859"/>
      <c r="O33" s="859"/>
    </row>
    <row r="34" spans="1:15" s="356" customFormat="1">
      <c r="A34" s="162"/>
      <c r="B34" s="104" t="s">
        <v>173</v>
      </c>
      <c r="C34" s="42"/>
      <c r="D34" s="485"/>
      <c r="E34" s="42"/>
      <c r="F34" s="485"/>
      <c r="G34" s="42"/>
      <c r="H34" s="485"/>
      <c r="I34" s="42"/>
      <c r="J34" s="485"/>
      <c r="K34" s="619"/>
      <c r="L34" s="42"/>
      <c r="M34" s="485"/>
      <c r="N34" s="42"/>
      <c r="O34" s="485"/>
    </row>
    <row r="35" spans="1:15" s="356" customFormat="1">
      <c r="A35" s="162"/>
      <c r="B35" s="104" t="s">
        <v>174</v>
      </c>
      <c r="C35" s="40"/>
      <c r="D35" s="485"/>
      <c r="E35" s="40"/>
      <c r="F35" s="485"/>
      <c r="G35" s="40"/>
      <c r="H35" s="485"/>
      <c r="I35" s="40"/>
      <c r="J35" s="485"/>
      <c r="K35" s="619"/>
      <c r="L35" s="40"/>
      <c r="M35" s="485"/>
      <c r="N35" s="40"/>
      <c r="O35" s="485"/>
    </row>
    <row r="36" spans="1:15" s="356" customFormat="1" ht="15">
      <c r="A36" s="162"/>
      <c r="B36" s="107" t="s">
        <v>175</v>
      </c>
      <c r="C36" s="106">
        <f>C34+C35</f>
        <v>0</v>
      </c>
      <c r="D36" s="485"/>
      <c r="E36" s="106">
        <f>E34+E35</f>
        <v>0</v>
      </c>
      <c r="F36" s="485"/>
      <c r="G36" s="106">
        <f>G34+G35</f>
        <v>0</v>
      </c>
      <c r="H36" s="485"/>
      <c r="I36" s="106">
        <f>I34+I35</f>
        <v>0</v>
      </c>
      <c r="J36" s="485"/>
      <c r="K36" s="619"/>
      <c r="L36" s="106">
        <f>L34+L35</f>
        <v>0</v>
      </c>
      <c r="M36" s="485"/>
      <c r="N36" s="106">
        <f>N34+N35</f>
        <v>0</v>
      </c>
      <c r="O36" s="485"/>
    </row>
    <row r="37" spans="1:15" s="356" customFormat="1" ht="15">
      <c r="A37" s="162"/>
      <c r="B37" s="859" t="s">
        <v>176</v>
      </c>
      <c r="C37" s="859"/>
      <c r="D37" s="859"/>
      <c r="E37" s="859"/>
      <c r="F37" s="859"/>
      <c r="G37" s="859"/>
      <c r="H37" s="859"/>
      <c r="I37" s="859"/>
      <c r="J37" s="859"/>
      <c r="K37" s="859"/>
      <c r="L37" s="859"/>
      <c r="M37" s="859"/>
      <c r="N37" s="859"/>
      <c r="O37" s="859"/>
    </row>
    <row r="38" spans="1:15" s="356" customFormat="1">
      <c r="A38" s="162"/>
      <c r="B38" s="104" t="s">
        <v>177</v>
      </c>
      <c r="C38" s="42"/>
      <c r="D38" s="487"/>
      <c r="E38" s="42"/>
      <c r="F38" s="487"/>
      <c r="G38" s="42"/>
      <c r="H38" s="487"/>
      <c r="I38" s="42"/>
      <c r="J38" s="487"/>
      <c r="K38" s="618"/>
      <c r="L38" s="42"/>
      <c r="M38" s="487"/>
      <c r="N38" s="42"/>
      <c r="O38" s="870"/>
    </row>
    <row r="39" spans="1:15" s="356" customFormat="1">
      <c r="A39" s="162"/>
      <c r="B39" s="104" t="s">
        <v>178</v>
      </c>
      <c r="C39" s="42"/>
      <c r="D39" s="487"/>
      <c r="E39" s="42"/>
      <c r="F39" s="487"/>
      <c r="G39" s="42"/>
      <c r="H39" s="487"/>
      <c r="I39" s="42"/>
      <c r="J39" s="487"/>
      <c r="K39" s="618"/>
      <c r="L39" s="42"/>
      <c r="M39" s="487"/>
      <c r="N39" s="42"/>
      <c r="O39" s="870"/>
    </row>
    <row r="40" spans="1:15" s="356" customFormat="1">
      <c r="A40" s="162"/>
      <c r="B40" s="104" t="s">
        <v>179</v>
      </c>
      <c r="C40" s="42"/>
      <c r="D40" s="487"/>
      <c r="E40" s="42"/>
      <c r="F40" s="487"/>
      <c r="G40" s="42"/>
      <c r="H40" s="487"/>
      <c r="I40" s="42"/>
      <c r="J40" s="487"/>
      <c r="K40" s="618"/>
      <c r="L40" s="42"/>
      <c r="M40" s="487"/>
      <c r="N40" s="42"/>
      <c r="O40" s="870"/>
    </row>
    <row r="41" spans="1:15" s="356" customFormat="1" ht="15">
      <c r="A41" s="162"/>
      <c r="B41" s="105" t="s">
        <v>180</v>
      </c>
      <c r="C41" s="108">
        <f>SUM(C38:C40)</f>
        <v>0</v>
      </c>
      <c r="D41" s="487"/>
      <c r="E41" s="108">
        <f>SUM(E38:E40)</f>
        <v>0</v>
      </c>
      <c r="F41" s="487"/>
      <c r="G41" s="108">
        <f>SUM(G38:G40)</f>
        <v>0</v>
      </c>
      <c r="H41" s="487"/>
      <c r="I41" s="108">
        <f>SUM(I38:I40)</f>
        <v>0</v>
      </c>
      <c r="J41" s="487"/>
      <c r="K41" s="618"/>
      <c r="L41" s="108">
        <f>SUM(L38:L40)</f>
        <v>0</v>
      </c>
      <c r="M41" s="487"/>
      <c r="N41" s="108">
        <f>SUM(N38:N40)</f>
        <v>0</v>
      </c>
      <c r="O41" s="870"/>
    </row>
    <row r="42" spans="1:15" s="356" customFormat="1" ht="15">
      <c r="A42" s="162"/>
      <c r="B42" s="109" t="s">
        <v>181</v>
      </c>
      <c r="C42" s="108">
        <f>C41+C36+C28</f>
        <v>0</v>
      </c>
      <c r="D42" s="487"/>
      <c r="E42" s="108">
        <f>E41+E36+E28</f>
        <v>0</v>
      </c>
      <c r="F42" s="487"/>
      <c r="G42" s="108">
        <f>G41+G36+G28</f>
        <v>0</v>
      </c>
      <c r="H42" s="487"/>
      <c r="I42" s="108">
        <f>I41+I36+I28</f>
        <v>0</v>
      </c>
      <c r="J42" s="487"/>
      <c r="K42" s="618"/>
      <c r="L42" s="108">
        <f>L41+L36+L28</f>
        <v>0</v>
      </c>
      <c r="M42" s="487"/>
      <c r="N42" s="108">
        <f>N41+N36+N28</f>
        <v>0</v>
      </c>
      <c r="O42" s="870"/>
    </row>
    <row r="43" spans="1:15" s="356" customFormat="1" ht="15">
      <c r="A43" s="162"/>
      <c r="B43" s="109" t="s">
        <v>182</v>
      </c>
      <c r="C43" s="110">
        <f>IFERROR(C28/C42,0)</f>
        <v>0</v>
      </c>
      <c r="D43" s="487"/>
      <c r="E43" s="110">
        <f>IFERROR(E28/E42,0)</f>
        <v>0</v>
      </c>
      <c r="F43" s="487"/>
      <c r="G43" s="110">
        <f>IFERROR(G28/G42,0)</f>
        <v>0</v>
      </c>
      <c r="H43" s="487"/>
      <c r="I43" s="110">
        <f>IFERROR(I28/I42,0)</f>
        <v>0</v>
      </c>
      <c r="J43" s="487"/>
      <c r="K43" s="618"/>
      <c r="L43" s="110">
        <f>IFERROR(L28/L42,0)</f>
        <v>0</v>
      </c>
      <c r="M43" s="487"/>
      <c r="N43" s="110">
        <f>IFERROR(N28/N42,0)</f>
        <v>0</v>
      </c>
      <c r="O43" s="870"/>
    </row>
    <row r="44" spans="1:15" s="356" customFormat="1" ht="15">
      <c r="A44" s="584"/>
      <c r="B44" s="835" t="s">
        <v>183</v>
      </c>
      <c r="C44" s="835"/>
      <c r="D44" s="835"/>
      <c r="E44" s="835"/>
      <c r="F44" s="835"/>
      <c r="G44" s="835"/>
      <c r="H44" s="835"/>
      <c r="I44" s="835"/>
      <c r="J44" s="835"/>
      <c r="K44" s="835"/>
      <c r="L44" s="835"/>
      <c r="M44" s="835"/>
      <c r="N44" s="835"/>
      <c r="O44" s="835"/>
    </row>
    <row r="45" spans="1:15" s="356" customFormat="1" ht="15">
      <c r="A45" s="584"/>
      <c r="B45" s="850" t="s">
        <v>41</v>
      </c>
      <c r="C45" s="851"/>
      <c r="D45" s="851"/>
      <c r="E45" s="851"/>
      <c r="F45" s="851"/>
      <c r="G45" s="851"/>
      <c r="H45" s="851"/>
      <c r="I45" s="851"/>
      <c r="J45" s="851"/>
      <c r="K45" s="851"/>
      <c r="L45" s="851"/>
      <c r="M45" s="851"/>
      <c r="N45" s="851"/>
      <c r="O45" s="852"/>
    </row>
    <row r="46" spans="1:15" s="356" customFormat="1" ht="15">
      <c r="A46" s="584"/>
      <c r="B46" s="859" t="s">
        <v>42</v>
      </c>
      <c r="C46" s="859"/>
      <c r="D46" s="859"/>
      <c r="E46" s="859"/>
      <c r="F46" s="859"/>
      <c r="G46" s="859"/>
      <c r="H46" s="859"/>
      <c r="I46" s="859"/>
      <c r="J46" s="859"/>
      <c r="K46" s="859"/>
      <c r="L46" s="859"/>
      <c r="M46" s="859"/>
      <c r="N46" s="859"/>
      <c r="O46" s="859"/>
    </row>
    <row r="47" spans="1:15" s="356" customFormat="1">
      <c r="A47" s="470">
        <v>1</v>
      </c>
      <c r="B47" s="111" t="s">
        <v>43</v>
      </c>
      <c r="C47" s="45"/>
      <c r="D47" s="556">
        <f t="shared" ref="D47:D55" si="0">IFERROR(C47/C$77,0)</f>
        <v>0</v>
      </c>
      <c r="E47" s="45"/>
      <c r="F47" s="556">
        <f t="shared" ref="F47:F55" si="1">IFERROR(E47/E$77,0)</f>
        <v>0</v>
      </c>
      <c r="G47" s="45"/>
      <c r="H47" s="556">
        <f t="shared" ref="H47:H55" si="2">IFERROR(G47/G$77,0)</f>
        <v>0</v>
      </c>
      <c r="I47" s="45"/>
      <c r="J47" s="558">
        <f t="shared" ref="J47:J55" si="3">IFERROR(I47/I$77,0)</f>
        <v>0</v>
      </c>
      <c r="K47" s="617"/>
      <c r="L47" s="45"/>
      <c r="M47" s="616">
        <f t="shared" ref="M47:M55" si="4">IFERROR(L47/L$77,0)</f>
        <v>0</v>
      </c>
      <c r="N47" s="45"/>
      <c r="O47" s="616">
        <f t="shared" ref="O47:O55" si="5">IFERROR(N47/N$77,0)</f>
        <v>0</v>
      </c>
    </row>
    <row r="48" spans="1:15" s="356" customFormat="1">
      <c r="A48" s="470">
        <f t="shared" ref="A48:A73" si="6">A47+1</f>
        <v>2</v>
      </c>
      <c r="B48" s="112" t="s">
        <v>44</v>
      </c>
      <c r="C48" s="45"/>
      <c r="D48" s="556">
        <f t="shared" si="0"/>
        <v>0</v>
      </c>
      <c r="E48" s="45"/>
      <c r="F48" s="556">
        <f t="shared" si="1"/>
        <v>0</v>
      </c>
      <c r="G48" s="45"/>
      <c r="H48" s="556">
        <f t="shared" si="2"/>
        <v>0</v>
      </c>
      <c r="I48" s="45"/>
      <c r="J48" s="558">
        <f t="shared" si="3"/>
        <v>0</v>
      </c>
      <c r="K48" s="617"/>
      <c r="L48" s="45"/>
      <c r="M48" s="616">
        <f t="shared" si="4"/>
        <v>0</v>
      </c>
      <c r="N48" s="45"/>
      <c r="O48" s="616">
        <f t="shared" si="5"/>
        <v>0</v>
      </c>
    </row>
    <row r="49" spans="1:15" s="356" customFormat="1">
      <c r="A49" s="470">
        <f t="shared" si="6"/>
        <v>3</v>
      </c>
      <c r="B49" s="112" t="s">
        <v>184</v>
      </c>
      <c r="C49" s="45"/>
      <c r="D49" s="556">
        <f t="shared" si="0"/>
        <v>0</v>
      </c>
      <c r="E49" s="45"/>
      <c r="F49" s="556">
        <f t="shared" si="1"/>
        <v>0</v>
      </c>
      <c r="G49" s="45"/>
      <c r="H49" s="556">
        <f t="shared" si="2"/>
        <v>0</v>
      </c>
      <c r="I49" s="45"/>
      <c r="J49" s="558">
        <f t="shared" si="3"/>
        <v>0</v>
      </c>
      <c r="K49" s="617"/>
      <c r="L49" s="45"/>
      <c r="M49" s="616">
        <f t="shared" si="4"/>
        <v>0</v>
      </c>
      <c r="N49" s="45"/>
      <c r="O49" s="616">
        <f t="shared" si="5"/>
        <v>0</v>
      </c>
    </row>
    <row r="50" spans="1:15" s="356" customFormat="1">
      <c r="A50" s="470">
        <f t="shared" si="6"/>
        <v>4</v>
      </c>
      <c r="B50" s="112" t="s">
        <v>185</v>
      </c>
      <c r="C50" s="45"/>
      <c r="D50" s="556">
        <f t="shared" si="0"/>
        <v>0</v>
      </c>
      <c r="E50" s="45"/>
      <c r="F50" s="556">
        <f t="shared" si="1"/>
        <v>0</v>
      </c>
      <c r="G50" s="45"/>
      <c r="H50" s="556">
        <f t="shared" si="2"/>
        <v>0</v>
      </c>
      <c r="I50" s="45"/>
      <c r="J50" s="558">
        <f t="shared" si="3"/>
        <v>0</v>
      </c>
      <c r="K50" s="617"/>
      <c r="L50" s="45"/>
      <c r="M50" s="616">
        <f t="shared" si="4"/>
        <v>0</v>
      </c>
      <c r="N50" s="45"/>
      <c r="O50" s="616">
        <f t="shared" si="5"/>
        <v>0</v>
      </c>
    </row>
    <row r="51" spans="1:15" s="356" customFormat="1">
      <c r="A51" s="470">
        <f t="shared" si="6"/>
        <v>5</v>
      </c>
      <c r="B51" s="112" t="s">
        <v>186</v>
      </c>
      <c r="C51" s="45"/>
      <c r="D51" s="556">
        <f t="shared" si="0"/>
        <v>0</v>
      </c>
      <c r="E51" s="45"/>
      <c r="F51" s="556">
        <f t="shared" si="1"/>
        <v>0</v>
      </c>
      <c r="G51" s="45"/>
      <c r="H51" s="556">
        <f t="shared" si="2"/>
        <v>0</v>
      </c>
      <c r="I51" s="45"/>
      <c r="J51" s="558">
        <f t="shared" si="3"/>
        <v>0</v>
      </c>
      <c r="K51" s="617"/>
      <c r="L51" s="45"/>
      <c r="M51" s="616">
        <f t="shared" si="4"/>
        <v>0</v>
      </c>
      <c r="N51" s="45"/>
      <c r="O51" s="616">
        <f t="shared" si="5"/>
        <v>0</v>
      </c>
    </row>
    <row r="52" spans="1:15" s="356" customFormat="1">
      <c r="A52" s="470">
        <f t="shared" si="6"/>
        <v>6</v>
      </c>
      <c r="B52" s="112" t="s">
        <v>46</v>
      </c>
      <c r="C52" s="45"/>
      <c r="D52" s="556">
        <f t="shared" si="0"/>
        <v>0</v>
      </c>
      <c r="E52" s="45"/>
      <c r="F52" s="556">
        <f t="shared" si="1"/>
        <v>0</v>
      </c>
      <c r="G52" s="45"/>
      <c r="H52" s="556">
        <f t="shared" si="2"/>
        <v>0</v>
      </c>
      <c r="I52" s="45"/>
      <c r="J52" s="558">
        <f t="shared" si="3"/>
        <v>0</v>
      </c>
      <c r="K52" s="617"/>
      <c r="L52" s="45"/>
      <c r="M52" s="616">
        <f t="shared" si="4"/>
        <v>0</v>
      </c>
      <c r="N52" s="45"/>
      <c r="O52" s="616">
        <f t="shared" si="5"/>
        <v>0</v>
      </c>
    </row>
    <row r="53" spans="1:15" s="356" customFormat="1">
      <c r="A53" s="470">
        <f t="shared" si="6"/>
        <v>7</v>
      </c>
      <c r="B53" s="113" t="s">
        <v>47</v>
      </c>
      <c r="C53" s="45"/>
      <c r="D53" s="556">
        <f t="shared" si="0"/>
        <v>0</v>
      </c>
      <c r="E53" s="45"/>
      <c r="F53" s="556">
        <f t="shared" si="1"/>
        <v>0</v>
      </c>
      <c r="G53" s="45"/>
      <c r="H53" s="556">
        <f t="shared" si="2"/>
        <v>0</v>
      </c>
      <c r="I53" s="45"/>
      <c r="J53" s="558">
        <f t="shared" si="3"/>
        <v>0</v>
      </c>
      <c r="K53" s="617"/>
      <c r="L53" s="45"/>
      <c r="M53" s="616">
        <f t="shared" si="4"/>
        <v>0</v>
      </c>
      <c r="N53" s="45"/>
      <c r="O53" s="616">
        <f t="shared" si="5"/>
        <v>0</v>
      </c>
    </row>
    <row r="54" spans="1:15" s="356" customFormat="1">
      <c r="A54" s="470">
        <f t="shared" si="6"/>
        <v>8</v>
      </c>
      <c r="B54" s="113" t="s">
        <v>187</v>
      </c>
      <c r="C54" s="45"/>
      <c r="D54" s="556">
        <f t="shared" si="0"/>
        <v>0</v>
      </c>
      <c r="E54" s="45"/>
      <c r="F54" s="556">
        <f t="shared" si="1"/>
        <v>0</v>
      </c>
      <c r="G54" s="45"/>
      <c r="H54" s="556">
        <f t="shared" si="2"/>
        <v>0</v>
      </c>
      <c r="I54" s="45"/>
      <c r="J54" s="558">
        <f t="shared" si="3"/>
        <v>0</v>
      </c>
      <c r="K54" s="617"/>
      <c r="L54" s="64"/>
      <c r="M54" s="616">
        <f t="shared" si="4"/>
        <v>0</v>
      </c>
      <c r="N54" s="64"/>
      <c r="O54" s="616">
        <f t="shared" si="5"/>
        <v>0</v>
      </c>
    </row>
    <row r="55" spans="1:15" s="356" customFormat="1" ht="15">
      <c r="A55" s="470">
        <f t="shared" si="6"/>
        <v>9</v>
      </c>
      <c r="B55" s="105" t="s">
        <v>49</v>
      </c>
      <c r="C55" s="114">
        <f>SUM(C47:C54)</f>
        <v>0</v>
      </c>
      <c r="D55" s="615">
        <f t="shared" si="0"/>
        <v>0</v>
      </c>
      <c r="E55" s="115">
        <f>SUM(E47:E54)</f>
        <v>0</v>
      </c>
      <c r="F55" s="615">
        <f t="shared" si="1"/>
        <v>0</v>
      </c>
      <c r="G55" s="114">
        <f>SUM(G47:G54)</f>
        <v>0</v>
      </c>
      <c r="H55" s="615">
        <f t="shared" si="2"/>
        <v>0</v>
      </c>
      <c r="I55" s="114">
        <f>SUM(I47:I54)</f>
        <v>0</v>
      </c>
      <c r="J55" s="614">
        <f t="shared" si="3"/>
        <v>0</v>
      </c>
      <c r="K55" s="613"/>
      <c r="L55" s="116">
        <f>SUM(L47:L54)</f>
        <v>0</v>
      </c>
      <c r="M55" s="612">
        <f t="shared" si="4"/>
        <v>0</v>
      </c>
      <c r="N55" s="116">
        <f>SUM(N47:N54)</f>
        <v>0</v>
      </c>
      <c r="O55" s="612">
        <f t="shared" si="5"/>
        <v>0</v>
      </c>
    </row>
    <row r="56" spans="1:15" s="356" customFormat="1" ht="15">
      <c r="A56" s="470">
        <f t="shared" si="6"/>
        <v>10</v>
      </c>
      <c r="B56" s="859" t="s">
        <v>50</v>
      </c>
      <c r="C56" s="859"/>
      <c r="D56" s="859"/>
      <c r="E56" s="859"/>
      <c r="F56" s="859"/>
      <c r="G56" s="859"/>
      <c r="H56" s="859"/>
      <c r="I56" s="859"/>
      <c r="J56" s="859"/>
      <c r="K56" s="859"/>
      <c r="L56" s="859"/>
      <c r="M56" s="859"/>
      <c r="N56" s="859"/>
      <c r="O56" s="859"/>
    </row>
    <row r="57" spans="1:15" s="356" customFormat="1">
      <c r="A57" s="470">
        <f t="shared" si="6"/>
        <v>11</v>
      </c>
      <c r="B57" s="117" t="s">
        <v>51</v>
      </c>
      <c r="C57" s="45"/>
      <c r="D57" s="548">
        <f t="shared" ref="D57:D62" si="7">IFERROR(C57/C$77,0)</f>
        <v>0</v>
      </c>
      <c r="E57" s="45"/>
      <c r="F57" s="548">
        <f t="shared" ref="F57:F62" si="8">IFERROR(E57/E$77,0)</f>
        <v>0</v>
      </c>
      <c r="G57" s="45"/>
      <c r="H57" s="548">
        <f t="shared" ref="H57:H62" si="9">IFERROR(G57/G$77,0)</f>
        <v>0</v>
      </c>
      <c r="I57" s="45"/>
      <c r="J57" s="550">
        <f t="shared" ref="J57:J62" si="10">IFERROR(I57/I$77,0)</f>
        <v>0</v>
      </c>
      <c r="K57" s="610"/>
      <c r="L57" s="45"/>
      <c r="M57" s="609">
        <f t="shared" ref="M57:M62" si="11">IFERROR(L57/L$77,0)</f>
        <v>0</v>
      </c>
      <c r="N57" s="45"/>
      <c r="O57" s="609">
        <f t="shared" ref="O57:O62" si="12">IFERROR(N57/N$77,0)</f>
        <v>0</v>
      </c>
    </row>
    <row r="58" spans="1:15" s="356" customFormat="1">
      <c r="A58" s="470">
        <f t="shared" si="6"/>
        <v>12</v>
      </c>
      <c r="B58" s="113" t="s">
        <v>52</v>
      </c>
      <c r="C58" s="45"/>
      <c r="D58" s="548">
        <f t="shared" si="7"/>
        <v>0</v>
      </c>
      <c r="E58" s="45"/>
      <c r="F58" s="548">
        <f t="shared" si="8"/>
        <v>0</v>
      </c>
      <c r="G58" s="45"/>
      <c r="H58" s="548">
        <f t="shared" si="9"/>
        <v>0</v>
      </c>
      <c r="I58" s="45"/>
      <c r="J58" s="550">
        <f t="shared" si="10"/>
        <v>0</v>
      </c>
      <c r="K58" s="610"/>
      <c r="L58" s="45"/>
      <c r="M58" s="609">
        <f t="shared" si="11"/>
        <v>0</v>
      </c>
      <c r="N58" s="45"/>
      <c r="O58" s="609">
        <f t="shared" si="12"/>
        <v>0</v>
      </c>
    </row>
    <row r="59" spans="1:15" s="356" customFormat="1">
      <c r="A59" s="470">
        <f t="shared" si="6"/>
        <v>13</v>
      </c>
      <c r="B59" s="113" t="s">
        <v>53</v>
      </c>
      <c r="C59" s="45"/>
      <c r="D59" s="548">
        <f t="shared" si="7"/>
        <v>0</v>
      </c>
      <c r="E59" s="45"/>
      <c r="F59" s="548">
        <f t="shared" si="8"/>
        <v>0</v>
      </c>
      <c r="G59" s="45"/>
      <c r="H59" s="548">
        <f t="shared" si="9"/>
        <v>0</v>
      </c>
      <c r="I59" s="45"/>
      <c r="J59" s="550">
        <f t="shared" si="10"/>
        <v>0</v>
      </c>
      <c r="K59" s="610"/>
      <c r="L59" s="45"/>
      <c r="M59" s="609">
        <f t="shared" si="11"/>
        <v>0</v>
      </c>
      <c r="N59" s="45"/>
      <c r="O59" s="609">
        <f t="shared" si="12"/>
        <v>0</v>
      </c>
    </row>
    <row r="60" spans="1:15" s="356" customFormat="1">
      <c r="A60" s="470">
        <f t="shared" si="6"/>
        <v>14</v>
      </c>
      <c r="B60" s="611" t="s">
        <v>54</v>
      </c>
      <c r="C60" s="45"/>
      <c r="D60" s="548">
        <f t="shared" si="7"/>
        <v>0</v>
      </c>
      <c r="E60" s="45"/>
      <c r="F60" s="548">
        <f t="shared" si="8"/>
        <v>0</v>
      </c>
      <c r="G60" s="45"/>
      <c r="H60" s="548">
        <f t="shared" si="9"/>
        <v>0</v>
      </c>
      <c r="I60" s="45"/>
      <c r="J60" s="550">
        <f t="shared" si="10"/>
        <v>0</v>
      </c>
      <c r="K60" s="610"/>
      <c r="L60" s="45"/>
      <c r="M60" s="609">
        <f t="shared" si="11"/>
        <v>0</v>
      </c>
      <c r="N60" s="45"/>
      <c r="O60" s="609">
        <f t="shared" si="12"/>
        <v>0</v>
      </c>
    </row>
    <row r="61" spans="1:15" s="356" customFormat="1" ht="28.5">
      <c r="A61" s="470">
        <f t="shared" si="6"/>
        <v>15</v>
      </c>
      <c r="B61" s="113" t="s">
        <v>188</v>
      </c>
      <c r="C61" s="45"/>
      <c r="D61" s="548">
        <f t="shared" si="7"/>
        <v>0</v>
      </c>
      <c r="E61" s="45"/>
      <c r="F61" s="548">
        <f t="shared" si="8"/>
        <v>0</v>
      </c>
      <c r="G61" s="45"/>
      <c r="H61" s="548">
        <f t="shared" si="9"/>
        <v>0</v>
      </c>
      <c r="I61" s="45"/>
      <c r="J61" s="550">
        <f t="shared" si="10"/>
        <v>0</v>
      </c>
      <c r="K61" s="610"/>
      <c r="L61" s="64"/>
      <c r="M61" s="609">
        <f t="shared" si="11"/>
        <v>0</v>
      </c>
      <c r="N61" s="64"/>
      <c r="O61" s="609">
        <f t="shared" si="12"/>
        <v>0</v>
      </c>
    </row>
    <row r="62" spans="1:15" s="356" customFormat="1" ht="15">
      <c r="A62" s="470">
        <f t="shared" si="6"/>
        <v>16</v>
      </c>
      <c r="B62" s="105" t="s">
        <v>56</v>
      </c>
      <c r="C62" s="52">
        <f>SUM(C57:C61)</f>
        <v>0</v>
      </c>
      <c r="D62" s="547">
        <f t="shared" si="7"/>
        <v>0</v>
      </c>
      <c r="E62" s="52">
        <f>SUM(E57:E61)</f>
        <v>0</v>
      </c>
      <c r="F62" s="547">
        <f t="shared" si="8"/>
        <v>0</v>
      </c>
      <c r="G62" s="52">
        <f>SUM(G57:G61)</f>
        <v>0</v>
      </c>
      <c r="H62" s="608">
        <f t="shared" si="9"/>
        <v>0</v>
      </c>
      <c r="I62" s="52">
        <f>SUM(I57:I61)</f>
        <v>0</v>
      </c>
      <c r="J62" s="546">
        <f t="shared" si="10"/>
        <v>0</v>
      </c>
      <c r="K62" s="607"/>
      <c r="L62" s="118">
        <f>SUM(L57:L61)</f>
        <v>0</v>
      </c>
      <c r="M62" s="606">
        <f t="shared" si="11"/>
        <v>0</v>
      </c>
      <c r="N62" s="118">
        <f>SUM(N57:N61)</f>
        <v>0</v>
      </c>
      <c r="O62" s="606">
        <f t="shared" si="12"/>
        <v>0</v>
      </c>
    </row>
    <row r="63" spans="1:15" s="356" customFormat="1" ht="15">
      <c r="A63" s="470">
        <f t="shared" si="6"/>
        <v>17</v>
      </c>
      <c r="B63" s="859" t="s">
        <v>189</v>
      </c>
      <c r="C63" s="859"/>
      <c r="D63" s="859"/>
      <c r="E63" s="859"/>
      <c r="F63" s="859"/>
      <c r="G63" s="859"/>
      <c r="H63" s="859"/>
      <c r="I63" s="859"/>
      <c r="J63" s="859"/>
      <c r="K63" s="859"/>
      <c r="L63" s="859"/>
      <c r="M63" s="859"/>
      <c r="N63" s="859"/>
      <c r="O63" s="859"/>
    </row>
    <row r="64" spans="1:15" s="356" customFormat="1">
      <c r="A64" s="470">
        <f t="shared" si="6"/>
        <v>18</v>
      </c>
      <c r="B64" s="53" t="s">
        <v>58</v>
      </c>
      <c r="C64" s="45"/>
      <c r="D64" s="509">
        <f t="shared" ref="D64:D73" si="13">IFERROR(C64/C$77,0)</f>
        <v>0</v>
      </c>
      <c r="E64" s="45"/>
      <c r="F64" s="509">
        <f t="shared" ref="F64:F73" si="14">IFERROR(E64/E$77,0)</f>
        <v>0</v>
      </c>
      <c r="G64" s="45"/>
      <c r="H64" s="509">
        <f t="shared" ref="H64:H73" si="15">IFERROR(G64/G$77,0)</f>
        <v>0</v>
      </c>
      <c r="I64" s="45"/>
      <c r="J64" s="508">
        <f t="shared" ref="J64:J73" si="16">IFERROR(I64/I$77,0)</f>
        <v>0</v>
      </c>
      <c r="K64" s="829"/>
      <c r="L64" s="123"/>
      <c r="M64" s="507">
        <f t="shared" ref="M64:M73" si="17">IFERROR(L64/L$77,0)</f>
        <v>0</v>
      </c>
      <c r="N64" s="45"/>
      <c r="O64" s="507">
        <f t="shared" ref="O64:O73" si="18">IFERROR(N64/N$77,0)</f>
        <v>0</v>
      </c>
    </row>
    <row r="65" spans="1:15" s="356" customFormat="1">
      <c r="A65" s="470">
        <f t="shared" si="6"/>
        <v>19</v>
      </c>
      <c r="B65" s="54" t="s">
        <v>59</v>
      </c>
      <c r="C65" s="45"/>
      <c r="D65" s="509">
        <f t="shared" si="13"/>
        <v>0</v>
      </c>
      <c r="E65" s="45"/>
      <c r="F65" s="509">
        <f t="shared" si="14"/>
        <v>0</v>
      </c>
      <c r="G65" s="45"/>
      <c r="H65" s="509">
        <f t="shared" si="15"/>
        <v>0</v>
      </c>
      <c r="I65" s="45"/>
      <c r="J65" s="508">
        <f t="shared" si="16"/>
        <v>0</v>
      </c>
      <c r="K65" s="829"/>
      <c r="L65" s="123"/>
      <c r="M65" s="507">
        <f t="shared" si="17"/>
        <v>0</v>
      </c>
      <c r="N65" s="45"/>
      <c r="O65" s="507">
        <f t="shared" si="18"/>
        <v>0</v>
      </c>
    </row>
    <row r="66" spans="1:15" s="356" customFormat="1">
      <c r="A66" s="470">
        <f t="shared" si="6"/>
        <v>20</v>
      </c>
      <c r="B66" s="112" t="s">
        <v>60</v>
      </c>
      <c r="C66" s="45"/>
      <c r="D66" s="509">
        <f t="shared" si="13"/>
        <v>0</v>
      </c>
      <c r="E66" s="45"/>
      <c r="F66" s="509">
        <f t="shared" si="14"/>
        <v>0</v>
      </c>
      <c r="G66" s="45"/>
      <c r="H66" s="509">
        <f t="shared" si="15"/>
        <v>0</v>
      </c>
      <c r="I66" s="45"/>
      <c r="J66" s="508">
        <f t="shared" si="16"/>
        <v>0</v>
      </c>
      <c r="K66" s="829"/>
      <c r="L66" s="123"/>
      <c r="M66" s="507">
        <f t="shared" si="17"/>
        <v>0</v>
      </c>
      <c r="N66" s="45"/>
      <c r="O66" s="507">
        <f t="shared" si="18"/>
        <v>0</v>
      </c>
    </row>
    <row r="67" spans="1:15" s="356" customFormat="1">
      <c r="A67" s="470">
        <f t="shared" si="6"/>
        <v>21</v>
      </c>
      <c r="B67" s="112" t="s">
        <v>61</v>
      </c>
      <c r="C67" s="45"/>
      <c r="D67" s="509">
        <f t="shared" si="13"/>
        <v>0</v>
      </c>
      <c r="E67" s="45"/>
      <c r="F67" s="509">
        <f t="shared" si="14"/>
        <v>0</v>
      </c>
      <c r="G67" s="45"/>
      <c r="H67" s="509">
        <f t="shared" si="15"/>
        <v>0</v>
      </c>
      <c r="I67" s="45"/>
      <c r="J67" s="508">
        <f t="shared" si="16"/>
        <v>0</v>
      </c>
      <c r="K67" s="829"/>
      <c r="L67" s="123"/>
      <c r="M67" s="507">
        <f t="shared" si="17"/>
        <v>0</v>
      </c>
      <c r="N67" s="45"/>
      <c r="O67" s="507">
        <f t="shared" si="18"/>
        <v>0</v>
      </c>
    </row>
    <row r="68" spans="1:15" s="356" customFormat="1">
      <c r="A68" s="470">
        <f t="shared" si="6"/>
        <v>22</v>
      </c>
      <c r="B68" s="112" t="s">
        <v>62</v>
      </c>
      <c r="C68" s="45"/>
      <c r="D68" s="509">
        <f t="shared" si="13"/>
        <v>0</v>
      </c>
      <c r="E68" s="45"/>
      <c r="F68" s="509">
        <f t="shared" si="14"/>
        <v>0</v>
      </c>
      <c r="G68" s="45"/>
      <c r="H68" s="509">
        <f t="shared" si="15"/>
        <v>0</v>
      </c>
      <c r="I68" s="45"/>
      <c r="J68" s="508">
        <f t="shared" si="16"/>
        <v>0</v>
      </c>
      <c r="K68" s="829"/>
      <c r="L68" s="123"/>
      <c r="M68" s="507">
        <f t="shared" si="17"/>
        <v>0</v>
      </c>
      <c r="N68" s="45"/>
      <c r="O68" s="507">
        <f t="shared" si="18"/>
        <v>0</v>
      </c>
    </row>
    <row r="69" spans="1:15" s="356" customFormat="1">
      <c r="A69" s="470">
        <f t="shared" si="6"/>
        <v>23</v>
      </c>
      <c r="B69" s="112" t="s">
        <v>63</v>
      </c>
      <c r="C69" s="45"/>
      <c r="D69" s="509">
        <f t="shared" si="13"/>
        <v>0</v>
      </c>
      <c r="E69" s="45"/>
      <c r="F69" s="509">
        <f t="shared" si="14"/>
        <v>0</v>
      </c>
      <c r="G69" s="45"/>
      <c r="H69" s="509">
        <f t="shared" si="15"/>
        <v>0</v>
      </c>
      <c r="I69" s="45"/>
      <c r="J69" s="508">
        <f t="shared" si="16"/>
        <v>0</v>
      </c>
      <c r="K69" s="829"/>
      <c r="L69" s="123"/>
      <c r="M69" s="507">
        <f t="shared" si="17"/>
        <v>0</v>
      </c>
      <c r="N69" s="45"/>
      <c r="O69" s="507">
        <f t="shared" si="18"/>
        <v>0</v>
      </c>
    </row>
    <row r="70" spans="1:15" s="356" customFormat="1">
      <c r="A70" s="470">
        <f t="shared" si="6"/>
        <v>24</v>
      </c>
      <c r="B70" s="46" t="s">
        <v>470</v>
      </c>
      <c r="C70" s="45"/>
      <c r="D70" s="509">
        <f t="shared" si="13"/>
        <v>0</v>
      </c>
      <c r="E70" s="45"/>
      <c r="F70" s="509">
        <f t="shared" si="14"/>
        <v>0</v>
      </c>
      <c r="G70" s="45"/>
      <c r="H70" s="509">
        <f t="shared" si="15"/>
        <v>0</v>
      </c>
      <c r="I70" s="45"/>
      <c r="J70" s="508">
        <f t="shared" si="16"/>
        <v>0</v>
      </c>
      <c r="K70" s="829"/>
      <c r="L70" s="123"/>
      <c r="M70" s="507">
        <f t="shared" si="17"/>
        <v>0</v>
      </c>
      <c r="N70" s="45"/>
      <c r="O70" s="507">
        <f t="shared" si="18"/>
        <v>0</v>
      </c>
    </row>
    <row r="71" spans="1:15" s="356" customFormat="1">
      <c r="A71" s="470">
        <f t="shared" si="6"/>
        <v>25</v>
      </c>
      <c r="B71" s="119" t="s">
        <v>190</v>
      </c>
      <c r="C71" s="45"/>
      <c r="D71" s="509">
        <f t="shared" si="13"/>
        <v>0</v>
      </c>
      <c r="E71" s="45"/>
      <c r="F71" s="509">
        <f t="shared" si="14"/>
        <v>0</v>
      </c>
      <c r="G71" s="45"/>
      <c r="H71" s="509">
        <f t="shared" si="15"/>
        <v>0</v>
      </c>
      <c r="I71" s="45"/>
      <c r="J71" s="508">
        <f t="shared" si="16"/>
        <v>0</v>
      </c>
      <c r="K71" s="829"/>
      <c r="L71" s="123"/>
      <c r="M71" s="507">
        <f t="shared" si="17"/>
        <v>0</v>
      </c>
      <c r="N71" s="45"/>
      <c r="O71" s="507">
        <f t="shared" si="18"/>
        <v>0</v>
      </c>
    </row>
    <row r="72" spans="1:15" s="356" customFormat="1">
      <c r="A72" s="470">
        <f t="shared" si="6"/>
        <v>26</v>
      </c>
      <c r="B72" s="117" t="s">
        <v>191</v>
      </c>
      <c r="C72" s="45"/>
      <c r="D72" s="509">
        <f t="shared" si="13"/>
        <v>0</v>
      </c>
      <c r="E72" s="45"/>
      <c r="F72" s="509">
        <f t="shared" si="14"/>
        <v>0</v>
      </c>
      <c r="G72" s="45"/>
      <c r="H72" s="509">
        <f t="shared" si="15"/>
        <v>0</v>
      </c>
      <c r="I72" s="45"/>
      <c r="J72" s="508">
        <f t="shared" si="16"/>
        <v>0</v>
      </c>
      <c r="K72" s="829"/>
      <c r="L72" s="125"/>
      <c r="M72" s="507">
        <f t="shared" si="17"/>
        <v>0</v>
      </c>
      <c r="N72" s="64"/>
      <c r="O72" s="507">
        <f t="shared" si="18"/>
        <v>0</v>
      </c>
    </row>
    <row r="73" spans="1:15" s="356" customFormat="1" ht="15">
      <c r="A73" s="470">
        <f t="shared" si="6"/>
        <v>27</v>
      </c>
      <c r="B73" s="105" t="s">
        <v>192</v>
      </c>
      <c r="C73" s="56">
        <f>SUM(C64:C72)</f>
        <v>0</v>
      </c>
      <c r="D73" s="510">
        <f t="shared" si="13"/>
        <v>0</v>
      </c>
      <c r="E73" s="56">
        <f>SUM(E64:E72)</f>
        <v>0</v>
      </c>
      <c r="F73" s="510">
        <f t="shared" si="14"/>
        <v>0</v>
      </c>
      <c r="G73" s="56">
        <f>SUM(G64:G72)</f>
        <v>0</v>
      </c>
      <c r="H73" s="510">
        <f t="shared" si="15"/>
        <v>0</v>
      </c>
      <c r="I73" s="56">
        <f>SUM(I64:I72)</f>
        <v>0</v>
      </c>
      <c r="J73" s="538">
        <f t="shared" si="16"/>
        <v>0</v>
      </c>
      <c r="K73" s="829"/>
      <c r="L73" s="605">
        <f>SUM(L64:L72)</f>
        <v>0</v>
      </c>
      <c r="M73" s="501">
        <f t="shared" si="17"/>
        <v>0</v>
      </c>
      <c r="N73" s="118">
        <f>SUM(N64:N72)</f>
        <v>0</v>
      </c>
      <c r="O73" s="501">
        <f t="shared" si="18"/>
        <v>0</v>
      </c>
    </row>
    <row r="74" spans="1:15" ht="6.75" customHeight="1">
      <c r="B74" s="57"/>
      <c r="C74" s="57"/>
      <c r="D74" s="57"/>
      <c r="E74" s="57"/>
      <c r="F74" s="57"/>
      <c r="G74" s="57"/>
      <c r="H74" s="57"/>
      <c r="I74" s="57"/>
      <c r="J74" s="57"/>
      <c r="K74" s="829"/>
      <c r="L74" s="57"/>
      <c r="M74" s="57"/>
      <c r="N74" s="57"/>
      <c r="O74" s="57"/>
    </row>
    <row r="75" spans="1:15" s="356" customFormat="1" ht="29.25">
      <c r="A75" s="470">
        <f>A73+1</f>
        <v>28</v>
      </c>
      <c r="B75" s="105" t="s">
        <v>193</v>
      </c>
      <c r="C75" s="120">
        <v>0</v>
      </c>
      <c r="D75" s="539">
        <f>IFERROR(C75/C$77,0)</f>
        <v>0</v>
      </c>
      <c r="E75" s="120">
        <v>0</v>
      </c>
      <c r="F75" s="539">
        <f>IFERROR(E75/E$77,0)</f>
        <v>0</v>
      </c>
      <c r="G75" s="120">
        <v>0</v>
      </c>
      <c r="H75" s="539">
        <f>IFERROR(G75/G$77,0)</f>
        <v>0</v>
      </c>
      <c r="I75" s="121">
        <v>0</v>
      </c>
      <c r="J75" s="520">
        <f>IFERROR(I75/I$77,0)</f>
        <v>0</v>
      </c>
      <c r="K75" s="829"/>
      <c r="L75" s="604">
        <v>0</v>
      </c>
      <c r="M75" s="539">
        <f>IFERROR(L75/L$77,0)</f>
        <v>0</v>
      </c>
      <c r="N75" s="120">
        <v>0</v>
      </c>
      <c r="O75" s="539">
        <f>IFERROR(N75/N$77,0)</f>
        <v>0</v>
      </c>
    </row>
    <row r="76" spans="1:15" ht="6.75" customHeight="1">
      <c r="B76" s="57"/>
      <c r="C76" s="57"/>
      <c r="D76" s="57"/>
      <c r="E76" s="57"/>
      <c r="F76" s="57"/>
      <c r="G76" s="57"/>
      <c r="H76" s="57"/>
      <c r="I76" s="57"/>
      <c r="J76" s="57"/>
      <c r="K76" s="829"/>
      <c r="L76" s="57"/>
      <c r="M76" s="57"/>
      <c r="N76" s="57"/>
      <c r="O76" s="57"/>
    </row>
    <row r="77" spans="1:15" s="356" customFormat="1" ht="15">
      <c r="A77" s="470">
        <f>A75+1</f>
        <v>29</v>
      </c>
      <c r="B77" s="59" t="s">
        <v>68</v>
      </c>
      <c r="C77" s="60">
        <f>C55+C62+C73+C75</f>
        <v>0</v>
      </c>
      <c r="D77" s="497">
        <f>IFERROR(C77/C$77,0)</f>
        <v>0</v>
      </c>
      <c r="E77" s="60">
        <f t="shared" ref="E77:J77" si="19">E55+E62+E73+E75</f>
        <v>0</v>
      </c>
      <c r="F77" s="497">
        <f t="shared" si="19"/>
        <v>0</v>
      </c>
      <c r="G77" s="60">
        <f t="shared" si="19"/>
        <v>0</v>
      </c>
      <c r="H77" s="497">
        <f t="shared" si="19"/>
        <v>0</v>
      </c>
      <c r="I77" s="60">
        <f t="shared" si="19"/>
        <v>0</v>
      </c>
      <c r="J77" s="498">
        <f t="shared" si="19"/>
        <v>0</v>
      </c>
      <c r="K77" s="829"/>
      <c r="L77" s="478">
        <f>L55+L62+L73+L75</f>
        <v>0</v>
      </c>
      <c r="M77" s="497">
        <f>M55+M62+M73+M75</f>
        <v>0</v>
      </c>
      <c r="N77" s="60">
        <f>N55+N62+N73+N75</f>
        <v>0</v>
      </c>
      <c r="O77" s="497">
        <f>O55+O62+O73+O75</f>
        <v>0</v>
      </c>
    </row>
    <row r="78" spans="1:15" ht="6.75" customHeight="1">
      <c r="B78" s="57"/>
      <c r="C78" s="57"/>
      <c r="D78" s="57"/>
      <c r="E78" s="57"/>
      <c r="F78" s="57"/>
      <c r="G78" s="57"/>
      <c r="H78" s="57"/>
      <c r="I78" s="57"/>
      <c r="J78" s="57"/>
      <c r="K78" s="829"/>
      <c r="L78" s="57"/>
      <c r="M78" s="57"/>
      <c r="N78" s="57"/>
      <c r="O78" s="57"/>
    </row>
    <row r="79" spans="1:15" s="356" customFormat="1" ht="15">
      <c r="A79" s="470">
        <f>A77+1</f>
        <v>30</v>
      </c>
      <c r="B79" s="835" t="s">
        <v>69</v>
      </c>
      <c r="C79" s="835"/>
      <c r="D79" s="835"/>
      <c r="E79" s="835"/>
      <c r="F79" s="835"/>
      <c r="G79" s="835"/>
      <c r="H79" s="835"/>
      <c r="I79" s="835"/>
      <c r="J79" s="835"/>
      <c r="K79" s="835"/>
      <c r="L79" s="835"/>
      <c r="M79" s="835"/>
      <c r="N79" s="835"/>
      <c r="O79" s="835"/>
    </row>
    <row r="80" spans="1:15" s="356" customFormat="1" ht="15">
      <c r="A80" s="470">
        <f t="shared" ref="A80:A96" si="20">A79+1</f>
        <v>31</v>
      </c>
      <c r="B80" s="869" t="s">
        <v>70</v>
      </c>
      <c r="C80" s="869"/>
      <c r="D80" s="869"/>
      <c r="E80" s="869"/>
      <c r="F80" s="869"/>
      <c r="G80" s="869"/>
      <c r="H80" s="869"/>
      <c r="I80" s="869"/>
      <c r="J80" s="869"/>
      <c r="K80" s="869"/>
      <c r="L80" s="869"/>
      <c r="M80" s="869"/>
      <c r="N80" s="869"/>
      <c r="O80" s="869"/>
    </row>
    <row r="81" spans="1:15" s="356" customFormat="1" ht="15">
      <c r="A81" s="470">
        <f t="shared" si="20"/>
        <v>32</v>
      </c>
      <c r="B81" s="859" t="s">
        <v>71</v>
      </c>
      <c r="C81" s="859"/>
      <c r="D81" s="859"/>
      <c r="E81" s="859"/>
      <c r="F81" s="859"/>
      <c r="G81" s="859"/>
      <c r="H81" s="859"/>
      <c r="I81" s="859"/>
      <c r="J81" s="859"/>
      <c r="K81" s="859"/>
      <c r="L81" s="859"/>
      <c r="M81" s="859"/>
      <c r="N81" s="859"/>
      <c r="O81" s="859"/>
    </row>
    <row r="82" spans="1:15" s="356" customFormat="1">
      <c r="A82" s="470">
        <f t="shared" si="20"/>
        <v>33</v>
      </c>
      <c r="B82" s="111" t="s">
        <v>72</v>
      </c>
      <c r="C82" s="45"/>
      <c r="D82" s="509">
        <f>IFERROR(C82/C$119,0)</f>
        <v>0</v>
      </c>
      <c r="E82" s="45"/>
      <c r="F82" s="509">
        <f>IFERROR(E82/E$119,0)</f>
        <v>0</v>
      </c>
      <c r="G82" s="45"/>
      <c r="H82" s="509">
        <f>IFERROR(G82/G$119,0)</f>
        <v>0</v>
      </c>
      <c r="I82" s="45"/>
      <c r="J82" s="508">
        <f>IFERROR(I82/I$119,0)</f>
        <v>0</v>
      </c>
      <c r="K82" s="601"/>
      <c r="L82" s="45"/>
      <c r="M82" s="507">
        <f>IFERROR(L82/L$119,0)</f>
        <v>0</v>
      </c>
      <c r="N82" s="45"/>
      <c r="O82" s="507">
        <f>IFERROR(N82/N$119,0)</f>
        <v>0</v>
      </c>
    </row>
    <row r="83" spans="1:15" s="356" customFormat="1">
      <c r="A83" s="470">
        <f t="shared" si="20"/>
        <v>34</v>
      </c>
      <c r="B83" s="112" t="s">
        <v>73</v>
      </c>
      <c r="C83" s="45"/>
      <c r="D83" s="509">
        <f>IFERROR(C83/C$119,0)</f>
        <v>0</v>
      </c>
      <c r="E83" s="45"/>
      <c r="F83" s="509">
        <f>IFERROR(E83/E$119,0)</f>
        <v>0</v>
      </c>
      <c r="G83" s="45"/>
      <c r="H83" s="509">
        <f>IFERROR(G83/G$119,0)</f>
        <v>0</v>
      </c>
      <c r="I83" s="45"/>
      <c r="J83" s="508">
        <f>IFERROR(I83/I$119,0)</f>
        <v>0</v>
      </c>
      <c r="K83" s="601"/>
      <c r="L83" s="45"/>
      <c r="M83" s="507">
        <f>IFERROR(L83/L$119,0)</f>
        <v>0</v>
      </c>
      <c r="N83" s="45"/>
      <c r="O83" s="507">
        <f>IFERROR(N83/N$119,0)</f>
        <v>0</v>
      </c>
    </row>
    <row r="84" spans="1:15" s="356" customFormat="1">
      <c r="A84" s="470">
        <f t="shared" si="20"/>
        <v>35</v>
      </c>
      <c r="B84" s="112" t="s">
        <v>74</v>
      </c>
      <c r="C84" s="45"/>
      <c r="D84" s="509">
        <f>IFERROR(C84/C$119,0)</f>
        <v>0</v>
      </c>
      <c r="E84" s="45"/>
      <c r="F84" s="509">
        <f>IFERROR(E84/E$119,0)</f>
        <v>0</v>
      </c>
      <c r="G84" s="45"/>
      <c r="H84" s="509">
        <f>IFERROR(G84/G$119,0)</f>
        <v>0</v>
      </c>
      <c r="I84" s="45"/>
      <c r="J84" s="508">
        <f>IFERROR(I84/I$119,0)</f>
        <v>0</v>
      </c>
      <c r="K84" s="601"/>
      <c r="L84" s="45"/>
      <c r="M84" s="507">
        <f>IFERROR(L84/L$119,0)</f>
        <v>0</v>
      </c>
      <c r="N84" s="45"/>
      <c r="O84" s="507">
        <f>IFERROR(N84/N$119,0)</f>
        <v>0</v>
      </c>
    </row>
    <row r="85" spans="1:15" s="356" customFormat="1">
      <c r="A85" s="470">
        <f t="shared" si="20"/>
        <v>36</v>
      </c>
      <c r="B85" s="112" t="s">
        <v>75</v>
      </c>
      <c r="C85" s="45"/>
      <c r="D85" s="509">
        <f>IFERROR(C85/C$119,0)</f>
        <v>0</v>
      </c>
      <c r="E85" s="45"/>
      <c r="F85" s="509">
        <f>IFERROR(E85/E$119,0)</f>
        <v>0</v>
      </c>
      <c r="G85" s="45"/>
      <c r="H85" s="509">
        <f>IFERROR(G85/G$119,0)</f>
        <v>0</v>
      </c>
      <c r="I85" s="45"/>
      <c r="J85" s="508">
        <f>IFERROR(I85/I$119,0)</f>
        <v>0</v>
      </c>
      <c r="K85" s="601"/>
      <c r="L85" s="64"/>
      <c r="M85" s="507">
        <f>IFERROR(L85/L$119,0)</f>
        <v>0</v>
      </c>
      <c r="N85" s="64"/>
      <c r="O85" s="507">
        <f>IFERROR(N85/N$119,0)</f>
        <v>0</v>
      </c>
    </row>
    <row r="86" spans="1:15" s="356" customFormat="1" ht="15">
      <c r="A86" s="470">
        <f t="shared" si="20"/>
        <v>37</v>
      </c>
      <c r="B86" s="105" t="s">
        <v>76</v>
      </c>
      <c r="C86" s="122">
        <f>SUM(C82:C85)</f>
        <v>0</v>
      </c>
      <c r="D86" s="505">
        <f>IFERROR(C86/C$119,0)</f>
        <v>0</v>
      </c>
      <c r="E86" s="61">
        <f>SUM(E82:E85)</f>
        <v>0</v>
      </c>
      <c r="F86" s="505">
        <f>IFERROR(E86/E$119,0)</f>
        <v>0</v>
      </c>
      <c r="G86" s="61">
        <f>SUM(G82:G85)</f>
        <v>0</v>
      </c>
      <c r="H86" s="505">
        <f>IFERROR(G86/G$119,0)</f>
        <v>0</v>
      </c>
      <c r="I86" s="61">
        <f>SUM(I82:I85)</f>
        <v>0</v>
      </c>
      <c r="J86" s="504">
        <f>IFERROR(I86/I$119,0)</f>
        <v>0</v>
      </c>
      <c r="K86" s="597"/>
      <c r="L86" s="65">
        <f>SUM(L82:L85)</f>
        <v>0</v>
      </c>
      <c r="M86" s="501">
        <f>IFERROR(L86/L$119,0)</f>
        <v>0</v>
      </c>
      <c r="N86" s="65">
        <f>SUM(N82:N85)</f>
        <v>0</v>
      </c>
      <c r="O86" s="501">
        <f>IFERROR(N86/N$119,0)</f>
        <v>0</v>
      </c>
    </row>
    <row r="87" spans="1:15" s="356" customFormat="1" ht="15">
      <c r="A87" s="470">
        <f t="shared" si="20"/>
        <v>38</v>
      </c>
      <c r="B87" s="859" t="s">
        <v>77</v>
      </c>
      <c r="C87" s="859"/>
      <c r="D87" s="859"/>
      <c r="E87" s="859"/>
      <c r="F87" s="859"/>
      <c r="G87" s="859"/>
      <c r="H87" s="859"/>
      <c r="I87" s="859"/>
      <c r="J87" s="859"/>
      <c r="K87" s="859"/>
      <c r="L87" s="859"/>
      <c r="M87" s="859"/>
      <c r="N87" s="859"/>
      <c r="O87" s="859"/>
    </row>
    <row r="88" spans="1:15" s="356" customFormat="1">
      <c r="A88" s="470">
        <f t="shared" si="20"/>
        <v>39</v>
      </c>
      <c r="B88" s="112" t="s">
        <v>194</v>
      </c>
      <c r="C88" s="123"/>
      <c r="D88" s="509">
        <f>IFERROR(C88/C$119,0)</f>
        <v>0</v>
      </c>
      <c r="E88" s="45"/>
      <c r="F88" s="509">
        <f>IFERROR(E88/E$119,0)</f>
        <v>0</v>
      </c>
      <c r="G88" s="45"/>
      <c r="H88" s="509">
        <f>IFERROR(G88/G$119,0)</f>
        <v>0</v>
      </c>
      <c r="I88" s="45"/>
      <c r="J88" s="508">
        <f>IFERROR(I88/I$119,0)</f>
        <v>0</v>
      </c>
      <c r="K88" s="829"/>
      <c r="L88" s="45"/>
      <c r="M88" s="507">
        <f>IFERROR(L88/L$119,0)</f>
        <v>0</v>
      </c>
      <c r="N88" s="45"/>
      <c r="O88" s="507">
        <f>IFERROR(N88/N$119,0)</f>
        <v>0</v>
      </c>
    </row>
    <row r="89" spans="1:15" s="356" customFormat="1">
      <c r="A89" s="470">
        <f t="shared" si="20"/>
        <v>40</v>
      </c>
      <c r="B89" s="112" t="s">
        <v>195</v>
      </c>
      <c r="C89" s="123"/>
      <c r="D89" s="509">
        <f>IFERROR(C89/C$119,0)</f>
        <v>0</v>
      </c>
      <c r="E89" s="45"/>
      <c r="F89" s="509">
        <f>IFERROR(E89/E$119,0)</f>
        <v>0</v>
      </c>
      <c r="G89" s="45"/>
      <c r="H89" s="509">
        <f>IFERROR(G89/G$119,0)</f>
        <v>0</v>
      </c>
      <c r="I89" s="45"/>
      <c r="J89" s="508">
        <f>IFERROR(I89/I$119,0)</f>
        <v>0</v>
      </c>
      <c r="K89" s="829"/>
      <c r="L89" s="45"/>
      <c r="M89" s="507">
        <f>IFERROR(L89/L$119,0)</f>
        <v>0</v>
      </c>
      <c r="N89" s="45"/>
      <c r="O89" s="507">
        <f>IFERROR(N89/N$119,0)</f>
        <v>0</v>
      </c>
    </row>
    <row r="90" spans="1:15" s="356" customFormat="1">
      <c r="A90" s="470">
        <f t="shared" si="20"/>
        <v>41</v>
      </c>
      <c r="B90" s="124" t="s">
        <v>196</v>
      </c>
      <c r="C90" s="125"/>
      <c r="D90" s="509">
        <f>IFERROR(C90/C$119,0)</f>
        <v>0</v>
      </c>
      <c r="E90" s="64"/>
      <c r="F90" s="509">
        <f>IFERROR(E90/E$119,0)</f>
        <v>0</v>
      </c>
      <c r="G90" s="64"/>
      <c r="H90" s="509">
        <f>IFERROR(G90/G$119,0)</f>
        <v>0</v>
      </c>
      <c r="I90" s="64"/>
      <c r="J90" s="508">
        <f>IFERROR(I90/I$119,0)</f>
        <v>0</v>
      </c>
      <c r="K90" s="829"/>
      <c r="L90" s="64"/>
      <c r="M90" s="507">
        <f>IFERROR(L90/L$119,0)</f>
        <v>0</v>
      </c>
      <c r="N90" s="64"/>
      <c r="O90" s="507">
        <f>IFERROR(N90/N$119,0)</f>
        <v>0</v>
      </c>
    </row>
    <row r="91" spans="1:15" s="356" customFormat="1">
      <c r="A91" s="470">
        <f t="shared" si="20"/>
        <v>42</v>
      </c>
      <c r="B91" s="112" t="s">
        <v>81</v>
      </c>
      <c r="C91" s="123"/>
      <c r="D91" s="492">
        <f>IFERROR(C91/C$119,0)</f>
        <v>0</v>
      </c>
      <c r="E91" s="45"/>
      <c r="F91" s="492">
        <f>IFERROR(E91/E$119,0)</f>
        <v>0</v>
      </c>
      <c r="G91" s="45"/>
      <c r="H91" s="492">
        <f>IFERROR(G91/G$119,0)</f>
        <v>0</v>
      </c>
      <c r="I91" s="45"/>
      <c r="J91" s="492">
        <f>IFERROR(I91/I$119,0)</f>
        <v>0</v>
      </c>
      <c r="K91" s="829"/>
      <c r="L91" s="45"/>
      <c r="M91" s="507">
        <f>IFERROR(L91/L$119,0)</f>
        <v>0</v>
      </c>
      <c r="N91" s="45"/>
      <c r="O91" s="507">
        <f>IFERROR(N91/N$119,0)</f>
        <v>0</v>
      </c>
    </row>
    <row r="92" spans="1:15" s="356" customFormat="1" ht="15">
      <c r="A92" s="470">
        <f t="shared" si="20"/>
        <v>43</v>
      </c>
      <c r="B92" s="81" t="s">
        <v>85</v>
      </c>
      <c r="C92" s="126">
        <f>SUM(C88:C91)</f>
        <v>0</v>
      </c>
      <c r="D92" s="506">
        <f>IFERROR(C92/C$119,0)</f>
        <v>0</v>
      </c>
      <c r="E92" s="61">
        <f>SUM(E88:E91)</f>
        <v>0</v>
      </c>
      <c r="F92" s="506">
        <f>IFERROR(E92/E$119,0)</f>
        <v>0</v>
      </c>
      <c r="G92" s="61">
        <f>SUM(G88:G91)</f>
        <v>0</v>
      </c>
      <c r="H92" s="505">
        <f>IFERROR(G92/G$119,0)</f>
        <v>0</v>
      </c>
      <c r="I92" s="61">
        <f>SUM(I88:I91)</f>
        <v>0</v>
      </c>
      <c r="J92" s="504">
        <f>IFERROR(I92/I$119,0)</f>
        <v>0</v>
      </c>
      <c r="K92" s="829"/>
      <c r="L92" s="65">
        <f>SUM(L88:L91)</f>
        <v>0</v>
      </c>
      <c r="M92" s="501">
        <f>IFERROR(L92/L$119,0)</f>
        <v>0</v>
      </c>
      <c r="N92" s="65">
        <f>SUM(N88:N91)</f>
        <v>0</v>
      </c>
      <c r="O92" s="501">
        <f>IFERROR(N92/N$119,0)</f>
        <v>0</v>
      </c>
    </row>
    <row r="93" spans="1:15" s="356" customFormat="1" ht="15">
      <c r="A93" s="470">
        <f t="shared" si="20"/>
        <v>44</v>
      </c>
      <c r="B93" s="859" t="s">
        <v>197</v>
      </c>
      <c r="C93" s="859"/>
      <c r="D93" s="859"/>
      <c r="E93" s="859"/>
      <c r="F93" s="859"/>
      <c r="G93" s="859"/>
      <c r="H93" s="859"/>
      <c r="I93" s="859"/>
      <c r="J93" s="859"/>
      <c r="K93" s="859"/>
      <c r="L93" s="859"/>
      <c r="M93" s="859"/>
      <c r="N93" s="859"/>
      <c r="O93" s="859"/>
    </row>
    <row r="94" spans="1:15" s="356" customFormat="1">
      <c r="A94" s="470">
        <f t="shared" si="20"/>
        <v>45</v>
      </c>
      <c r="B94" s="112" t="s">
        <v>198</v>
      </c>
      <c r="C94" s="123"/>
      <c r="D94" s="509">
        <f>IFERROR(C94/C$119,0)</f>
        <v>0</v>
      </c>
      <c r="E94" s="45"/>
      <c r="F94" s="509">
        <f>IFERROR(E94/E$119,0)</f>
        <v>0</v>
      </c>
      <c r="G94" s="45"/>
      <c r="H94" s="509">
        <f>IFERROR(G94/G$119,0)</f>
        <v>0</v>
      </c>
      <c r="I94" s="45"/>
      <c r="J94" s="508">
        <f>IFERROR(I94/I$119,0)</f>
        <v>0</v>
      </c>
      <c r="K94" s="829"/>
      <c r="L94" s="123"/>
      <c r="M94" s="507">
        <f>IFERROR(L94/L$119,0)</f>
        <v>0</v>
      </c>
      <c r="N94" s="45"/>
      <c r="O94" s="507">
        <f>IFERROR(N94/N$119,0)</f>
        <v>0</v>
      </c>
    </row>
    <row r="95" spans="1:15" s="356" customFormat="1">
      <c r="A95" s="470">
        <f t="shared" si="20"/>
        <v>46</v>
      </c>
      <c r="B95" s="112" t="s">
        <v>199</v>
      </c>
      <c r="C95" s="123"/>
      <c r="D95" s="509">
        <f>IFERROR(C95/C$119,0)</f>
        <v>0</v>
      </c>
      <c r="E95" s="45"/>
      <c r="F95" s="509">
        <f>IFERROR(E95/E$119,0)</f>
        <v>0</v>
      </c>
      <c r="G95" s="45"/>
      <c r="H95" s="509">
        <f>IFERROR(G95/G$119,0)</f>
        <v>0</v>
      </c>
      <c r="I95" s="45"/>
      <c r="J95" s="508">
        <f>IFERROR(I95/I$119,0)</f>
        <v>0</v>
      </c>
      <c r="K95" s="829"/>
      <c r="L95" s="125"/>
      <c r="M95" s="507">
        <f>IFERROR(L95/L$119,0)</f>
        <v>0</v>
      </c>
      <c r="N95" s="64"/>
      <c r="O95" s="507">
        <f>IFERROR(N95/N$119,0)</f>
        <v>0</v>
      </c>
    </row>
    <row r="96" spans="1:15" s="356" customFormat="1" ht="15">
      <c r="A96" s="470">
        <f t="shared" si="20"/>
        <v>47</v>
      </c>
      <c r="B96" s="81" t="s">
        <v>200</v>
      </c>
      <c r="C96" s="127">
        <f>SUM(C94:C95)</f>
        <v>0</v>
      </c>
      <c r="D96" s="505">
        <f>IFERROR(C96/C$119,0)</f>
        <v>0</v>
      </c>
      <c r="E96" s="62">
        <f>SUM(E94:E95)</f>
        <v>0</v>
      </c>
      <c r="F96" s="505">
        <f>IFERROR(E96/E$119,0)</f>
        <v>0</v>
      </c>
      <c r="G96" s="62">
        <f>SUM(G94:G95)</f>
        <v>0</v>
      </c>
      <c r="H96" s="505">
        <f>IFERROR(G96/G$119,0)</f>
        <v>0</v>
      </c>
      <c r="I96" s="62">
        <f>SUM(I94:I95)</f>
        <v>0</v>
      </c>
      <c r="J96" s="504">
        <f>IFERROR(I96/I$119,0)</f>
        <v>0</v>
      </c>
      <c r="K96" s="829"/>
      <c r="L96" s="502">
        <f>SUM(L94:L95)</f>
        <v>0</v>
      </c>
      <c r="M96" s="501">
        <f>IFERROR(L96/L$119,0)</f>
        <v>0</v>
      </c>
      <c r="N96" s="65">
        <f>SUM(N94:N95)</f>
        <v>0</v>
      </c>
      <c r="O96" s="501">
        <f>IFERROR(N96/N$119,0)</f>
        <v>0</v>
      </c>
    </row>
    <row r="97" spans="1:15" ht="6.75" customHeight="1">
      <c r="B97" s="57"/>
      <c r="C97" s="57"/>
      <c r="D97" s="57"/>
      <c r="E97" s="57"/>
      <c r="F97" s="57"/>
      <c r="G97" s="57"/>
      <c r="H97" s="57"/>
      <c r="I97" s="57"/>
      <c r="J97" s="57"/>
      <c r="K97" s="829"/>
      <c r="L97" s="57"/>
      <c r="M97" s="57"/>
      <c r="N97" s="57"/>
      <c r="O97" s="57"/>
    </row>
    <row r="98" spans="1:15" s="356" customFormat="1" ht="15">
      <c r="A98" s="470">
        <f>A96+1</f>
        <v>48</v>
      </c>
      <c r="B98" s="59" t="s">
        <v>92</v>
      </c>
      <c r="C98" s="60">
        <f>SUM(C96+C92+C86)</f>
        <v>0</v>
      </c>
      <c r="D98" s="497">
        <f>IFERROR(C98/C$119,0)</f>
        <v>0</v>
      </c>
      <c r="E98" s="60">
        <f>SUM(E96+E92+E86)</f>
        <v>0</v>
      </c>
      <c r="F98" s="497">
        <f>IFERROR(E98/E$119,0)</f>
        <v>0</v>
      </c>
      <c r="G98" s="60">
        <f>SUM(G96+G92+G86)</f>
        <v>0</v>
      </c>
      <c r="H98" s="497">
        <f>IFERROR(G98/G$119,0)</f>
        <v>0</v>
      </c>
      <c r="I98" s="60">
        <f>SUM(I96+I92+I86)</f>
        <v>0</v>
      </c>
      <c r="J98" s="498">
        <f>IFERROR(I98/I$119,0)</f>
        <v>0</v>
      </c>
      <c r="K98" s="829"/>
      <c r="L98" s="478">
        <f>SUM(L96+L92+L86)</f>
        <v>0</v>
      </c>
      <c r="M98" s="497">
        <f>IFERROR(L98/L$119,0)</f>
        <v>0</v>
      </c>
      <c r="N98" s="60">
        <f>SUM(N96+N92+N86)</f>
        <v>0</v>
      </c>
      <c r="O98" s="497">
        <f>IFERROR(N98/N$119,0)</f>
        <v>0</v>
      </c>
    </row>
    <row r="99" spans="1:15" ht="6.75" customHeight="1">
      <c r="B99" s="57"/>
      <c r="C99" s="128"/>
      <c r="D99" s="128"/>
      <c r="E99" s="128"/>
      <c r="F99" s="128"/>
      <c r="G99" s="128"/>
      <c r="H99" s="128"/>
      <c r="I99" s="128"/>
      <c r="J99" s="128"/>
      <c r="K99" s="829"/>
      <c r="L99" s="57"/>
      <c r="M99" s="57"/>
      <c r="N99" s="57"/>
      <c r="O99" s="57"/>
    </row>
    <row r="100" spans="1:15" s="356" customFormat="1" ht="15">
      <c r="A100" s="470">
        <f>A98+1</f>
        <v>49</v>
      </c>
      <c r="B100" s="862" t="s">
        <v>93</v>
      </c>
      <c r="C100" s="859"/>
      <c r="D100" s="859"/>
      <c r="E100" s="859"/>
      <c r="F100" s="859"/>
      <c r="G100" s="859"/>
      <c r="H100" s="859"/>
      <c r="I100" s="859"/>
      <c r="J100" s="859"/>
      <c r="K100" s="859"/>
      <c r="L100" s="859"/>
      <c r="M100" s="859"/>
      <c r="N100" s="859"/>
      <c r="O100" s="859"/>
    </row>
    <row r="101" spans="1:15" s="356" customFormat="1">
      <c r="A101" s="470">
        <f t="shared" ref="A101:A117" si="21">A100+1</f>
        <v>50</v>
      </c>
      <c r="B101" s="113" t="s">
        <v>46</v>
      </c>
      <c r="C101" s="45"/>
      <c r="D101" s="603">
        <f>IFERROR(C101/C$119,0)</f>
        <v>0</v>
      </c>
      <c r="E101" s="45"/>
      <c r="F101" s="603">
        <f>IFERROR(E101/E$119,0)</f>
        <v>0</v>
      </c>
      <c r="G101" s="45"/>
      <c r="H101" s="603">
        <f>IFERROR(G101/G$119,0)</f>
        <v>0</v>
      </c>
      <c r="I101" s="45"/>
      <c r="J101" s="602">
        <f>IFERROR(I101/I$119,0)</f>
        <v>0</v>
      </c>
      <c r="K101" s="601"/>
      <c r="L101" s="45"/>
      <c r="M101" s="507">
        <f>IFERROR(L101/L$119,0)</f>
        <v>0</v>
      </c>
      <c r="N101" s="45"/>
      <c r="O101" s="507">
        <f>IFERROR(N101/N$119,0)</f>
        <v>0</v>
      </c>
    </row>
    <row r="102" spans="1:15" s="356" customFormat="1">
      <c r="A102" s="470">
        <f t="shared" si="21"/>
        <v>51</v>
      </c>
      <c r="B102" s="113" t="s">
        <v>94</v>
      </c>
      <c r="C102" s="45"/>
      <c r="D102" s="603">
        <f>IFERROR(C102/C$119,0)</f>
        <v>0</v>
      </c>
      <c r="E102" s="45"/>
      <c r="F102" s="603">
        <f>IFERROR(E102/E$119,0)</f>
        <v>0</v>
      </c>
      <c r="G102" s="45"/>
      <c r="H102" s="603">
        <f>IFERROR(G102/G$119,0)</f>
        <v>0</v>
      </c>
      <c r="I102" s="45"/>
      <c r="J102" s="602">
        <f>IFERROR(I102/I$119,0)</f>
        <v>0</v>
      </c>
      <c r="K102" s="601"/>
      <c r="L102" s="45"/>
      <c r="M102" s="507">
        <f>IFERROR(L102/L$119,0)</f>
        <v>0</v>
      </c>
      <c r="N102" s="45"/>
      <c r="O102" s="507">
        <f>IFERROR(N102/N$119,0)</f>
        <v>0</v>
      </c>
    </row>
    <row r="103" spans="1:15" s="356" customFormat="1">
      <c r="A103" s="470">
        <f t="shared" si="21"/>
        <v>52</v>
      </c>
      <c r="B103" s="113" t="s">
        <v>95</v>
      </c>
      <c r="C103" s="45"/>
      <c r="D103" s="603">
        <f>IFERROR(C103/C$119,0)</f>
        <v>0</v>
      </c>
      <c r="E103" s="45"/>
      <c r="F103" s="603">
        <f>IFERROR(E103/E$119,0)</f>
        <v>0</v>
      </c>
      <c r="G103" s="45"/>
      <c r="H103" s="603">
        <f>IFERROR(G103/G$119,0)</f>
        <v>0</v>
      </c>
      <c r="I103" s="45"/>
      <c r="J103" s="602">
        <f>IFERROR(I103/I$119,0)</f>
        <v>0</v>
      </c>
      <c r="K103" s="601"/>
      <c r="L103" s="64"/>
      <c r="M103" s="507">
        <f>IFERROR(L103/L$119,0)</f>
        <v>0</v>
      </c>
      <c r="N103" s="64"/>
      <c r="O103" s="507">
        <f>IFERROR(N103/N$119,0)</f>
        <v>0</v>
      </c>
    </row>
    <row r="104" spans="1:15" s="356" customFormat="1" ht="15">
      <c r="A104" s="470">
        <f t="shared" si="21"/>
        <v>53</v>
      </c>
      <c r="B104" s="105" t="s">
        <v>96</v>
      </c>
      <c r="C104" s="61">
        <f>SUM(C101:C103)</f>
        <v>0</v>
      </c>
      <c r="D104" s="600">
        <f>IFERROR(C104/C$119,0)</f>
        <v>0</v>
      </c>
      <c r="E104" s="61">
        <f>SUM(E101:E103)</f>
        <v>0</v>
      </c>
      <c r="F104" s="599">
        <f>IFERROR(E104/E$119,0)</f>
        <v>0</v>
      </c>
      <c r="G104" s="61">
        <f>SUM(G101:G103)</f>
        <v>0</v>
      </c>
      <c r="H104" s="599">
        <f>IFERROR(G104/G$119,0)</f>
        <v>0</v>
      </c>
      <c r="I104" s="61">
        <f>SUM(I101:I103)</f>
        <v>0</v>
      </c>
      <c r="J104" s="598">
        <f>IFERROR(I104/I$119,0)</f>
        <v>0</v>
      </c>
      <c r="K104" s="597"/>
      <c r="L104" s="65">
        <f>SUM(L101:L103)</f>
        <v>0</v>
      </c>
      <c r="M104" s="501">
        <f>IFERROR(L104/L$119,0)</f>
        <v>0</v>
      </c>
      <c r="N104" s="65">
        <f>SUM(N101:N103)</f>
        <v>0</v>
      </c>
      <c r="O104" s="501">
        <f>IFERROR(N104/N$119,0)</f>
        <v>0</v>
      </c>
    </row>
    <row r="105" spans="1:15" s="356" customFormat="1" ht="15">
      <c r="A105" s="470">
        <f t="shared" si="21"/>
        <v>54</v>
      </c>
      <c r="B105" s="862" t="s">
        <v>97</v>
      </c>
      <c r="C105" s="859"/>
      <c r="D105" s="859"/>
      <c r="E105" s="859"/>
      <c r="F105" s="859"/>
      <c r="G105" s="859"/>
      <c r="H105" s="859"/>
      <c r="I105" s="859"/>
      <c r="J105" s="859"/>
      <c r="K105" s="859"/>
      <c r="L105" s="859"/>
      <c r="M105" s="859"/>
      <c r="N105" s="859"/>
      <c r="O105" s="859"/>
    </row>
    <row r="106" spans="1:15" s="356" customFormat="1">
      <c r="A106" s="470">
        <f t="shared" si="21"/>
        <v>55</v>
      </c>
      <c r="B106" s="111" t="s">
        <v>98</v>
      </c>
      <c r="C106" s="45"/>
      <c r="D106" s="509">
        <f t="shared" ref="D106:D117" si="22">IFERROR(C106/C$119,0)</f>
        <v>0</v>
      </c>
      <c r="E106" s="45"/>
      <c r="F106" s="509">
        <f t="shared" ref="F106:F117" si="23">IFERROR(E106/E$119,0)</f>
        <v>0</v>
      </c>
      <c r="G106" s="45"/>
      <c r="H106" s="509">
        <f t="shared" ref="H106:H117" si="24">IFERROR(G106/G$119,0)</f>
        <v>0</v>
      </c>
      <c r="I106" s="45"/>
      <c r="J106" s="508">
        <f t="shared" ref="J106:J117" si="25">IFERROR(I106/I$119,0)</f>
        <v>0</v>
      </c>
      <c r="K106" s="829"/>
      <c r="L106" s="123"/>
      <c r="M106" s="507">
        <f t="shared" ref="M106:M117" si="26">IFERROR(L106/L$119,0)</f>
        <v>0</v>
      </c>
      <c r="N106" s="45"/>
      <c r="O106" s="507">
        <f t="shared" ref="O106:O117" si="27">IFERROR(N106/N$119,0)</f>
        <v>0</v>
      </c>
    </row>
    <row r="107" spans="1:15" s="356" customFormat="1">
      <c r="A107" s="470">
        <f t="shared" si="21"/>
        <v>56</v>
      </c>
      <c r="B107" s="111" t="s">
        <v>99</v>
      </c>
      <c r="C107" s="45"/>
      <c r="D107" s="509">
        <f t="shared" si="22"/>
        <v>0</v>
      </c>
      <c r="E107" s="45"/>
      <c r="F107" s="509">
        <f t="shared" si="23"/>
        <v>0</v>
      </c>
      <c r="G107" s="45"/>
      <c r="H107" s="509">
        <f t="shared" si="24"/>
        <v>0</v>
      </c>
      <c r="I107" s="45"/>
      <c r="J107" s="508">
        <f t="shared" si="25"/>
        <v>0</v>
      </c>
      <c r="K107" s="829"/>
      <c r="L107" s="123"/>
      <c r="M107" s="507">
        <f t="shared" si="26"/>
        <v>0</v>
      </c>
      <c r="N107" s="45"/>
      <c r="O107" s="507">
        <f t="shared" si="27"/>
        <v>0</v>
      </c>
    </row>
    <row r="108" spans="1:15" s="356" customFormat="1" ht="28.5">
      <c r="A108" s="470">
        <f t="shared" si="21"/>
        <v>57</v>
      </c>
      <c r="B108" s="111" t="s">
        <v>469</v>
      </c>
      <c r="C108" s="159"/>
      <c r="D108" s="509">
        <f t="shared" si="22"/>
        <v>0</v>
      </c>
      <c r="E108" s="159"/>
      <c r="F108" s="509">
        <f t="shared" si="23"/>
        <v>0</v>
      </c>
      <c r="G108" s="159"/>
      <c r="H108" s="509">
        <f t="shared" si="24"/>
        <v>0</v>
      </c>
      <c r="I108" s="159"/>
      <c r="J108" s="508">
        <f t="shared" si="25"/>
        <v>0</v>
      </c>
      <c r="K108" s="829"/>
      <c r="L108" s="123"/>
      <c r="M108" s="507">
        <f t="shared" si="26"/>
        <v>0</v>
      </c>
      <c r="N108" s="45"/>
      <c r="O108" s="507">
        <f t="shared" si="27"/>
        <v>0</v>
      </c>
    </row>
    <row r="109" spans="1:15" s="356" customFormat="1">
      <c r="A109" s="470">
        <f t="shared" si="21"/>
        <v>58</v>
      </c>
      <c r="B109" s="112" t="s">
        <v>201</v>
      </c>
      <c r="C109" s="45"/>
      <c r="D109" s="509">
        <f t="shared" si="22"/>
        <v>0</v>
      </c>
      <c r="E109" s="45"/>
      <c r="F109" s="509">
        <f t="shared" si="23"/>
        <v>0</v>
      </c>
      <c r="G109" s="45"/>
      <c r="H109" s="509">
        <f t="shared" si="24"/>
        <v>0</v>
      </c>
      <c r="I109" s="45"/>
      <c r="J109" s="508">
        <f t="shared" si="25"/>
        <v>0</v>
      </c>
      <c r="K109" s="829"/>
      <c r="L109" s="123"/>
      <c r="M109" s="507">
        <f t="shared" si="26"/>
        <v>0</v>
      </c>
      <c r="N109" s="45"/>
      <c r="O109" s="507">
        <f t="shared" si="27"/>
        <v>0</v>
      </c>
    </row>
    <row r="110" spans="1:15" s="356" customFormat="1">
      <c r="A110" s="470">
        <f t="shared" si="21"/>
        <v>59</v>
      </c>
      <c r="B110" s="112" t="s">
        <v>101</v>
      </c>
      <c r="C110" s="45"/>
      <c r="D110" s="509">
        <f t="shared" si="22"/>
        <v>0</v>
      </c>
      <c r="E110" s="45"/>
      <c r="F110" s="509">
        <f t="shared" si="23"/>
        <v>0</v>
      </c>
      <c r="G110" s="45"/>
      <c r="H110" s="509">
        <f t="shared" si="24"/>
        <v>0</v>
      </c>
      <c r="I110" s="45"/>
      <c r="J110" s="508">
        <f t="shared" si="25"/>
        <v>0</v>
      </c>
      <c r="K110" s="829"/>
      <c r="L110" s="123"/>
      <c r="M110" s="507">
        <f t="shared" si="26"/>
        <v>0</v>
      </c>
      <c r="N110" s="45"/>
      <c r="O110" s="507">
        <f t="shared" si="27"/>
        <v>0</v>
      </c>
    </row>
    <row r="111" spans="1:15" s="356" customFormat="1">
      <c r="A111" s="470">
        <f t="shared" si="21"/>
        <v>60</v>
      </c>
      <c r="B111" s="113" t="s">
        <v>102</v>
      </c>
      <c r="C111" s="45"/>
      <c r="D111" s="509">
        <f t="shared" si="22"/>
        <v>0</v>
      </c>
      <c r="E111" s="45"/>
      <c r="F111" s="509">
        <f t="shared" si="23"/>
        <v>0</v>
      </c>
      <c r="G111" s="45"/>
      <c r="H111" s="509">
        <f t="shared" si="24"/>
        <v>0</v>
      </c>
      <c r="I111" s="45"/>
      <c r="J111" s="508">
        <f t="shared" si="25"/>
        <v>0</v>
      </c>
      <c r="K111" s="829"/>
      <c r="L111" s="123"/>
      <c r="M111" s="507">
        <f t="shared" si="26"/>
        <v>0</v>
      </c>
      <c r="N111" s="45"/>
      <c r="O111" s="507">
        <f t="shared" si="27"/>
        <v>0</v>
      </c>
    </row>
    <row r="112" spans="1:15" s="356" customFormat="1">
      <c r="A112" s="470">
        <f t="shared" si="21"/>
        <v>61</v>
      </c>
      <c r="B112" s="112" t="s">
        <v>103</v>
      </c>
      <c r="C112" s="45"/>
      <c r="D112" s="509">
        <f t="shared" si="22"/>
        <v>0</v>
      </c>
      <c r="E112" s="45"/>
      <c r="F112" s="509">
        <f t="shared" si="23"/>
        <v>0</v>
      </c>
      <c r="G112" s="45"/>
      <c r="H112" s="509">
        <f t="shared" si="24"/>
        <v>0</v>
      </c>
      <c r="I112" s="45"/>
      <c r="J112" s="508">
        <f t="shared" si="25"/>
        <v>0</v>
      </c>
      <c r="K112" s="829"/>
      <c r="L112" s="123"/>
      <c r="M112" s="507">
        <f t="shared" si="26"/>
        <v>0</v>
      </c>
      <c r="N112" s="45"/>
      <c r="O112" s="507">
        <f t="shared" si="27"/>
        <v>0</v>
      </c>
    </row>
    <row r="113" spans="1:16" s="356" customFormat="1">
      <c r="A113" s="470">
        <f t="shared" si="21"/>
        <v>62</v>
      </c>
      <c r="B113" s="112" t="s">
        <v>104</v>
      </c>
      <c r="C113" s="45"/>
      <c r="D113" s="509">
        <f t="shared" si="22"/>
        <v>0</v>
      </c>
      <c r="E113" s="45"/>
      <c r="F113" s="509">
        <f t="shared" si="23"/>
        <v>0</v>
      </c>
      <c r="G113" s="45"/>
      <c r="H113" s="509">
        <f t="shared" si="24"/>
        <v>0</v>
      </c>
      <c r="I113" s="45"/>
      <c r="J113" s="508">
        <f t="shared" si="25"/>
        <v>0</v>
      </c>
      <c r="K113" s="829"/>
      <c r="L113" s="123"/>
      <c r="M113" s="507">
        <f t="shared" si="26"/>
        <v>0</v>
      </c>
      <c r="N113" s="45"/>
      <c r="O113" s="507">
        <f t="shared" si="27"/>
        <v>0</v>
      </c>
    </row>
    <row r="114" spans="1:16" s="356" customFormat="1">
      <c r="A114" s="470">
        <f t="shared" si="21"/>
        <v>63</v>
      </c>
      <c r="B114" s="112" t="s">
        <v>105</v>
      </c>
      <c r="C114" s="45"/>
      <c r="D114" s="509">
        <f t="shared" si="22"/>
        <v>0</v>
      </c>
      <c r="E114" s="45"/>
      <c r="F114" s="509">
        <f t="shared" si="23"/>
        <v>0</v>
      </c>
      <c r="G114" s="45"/>
      <c r="H114" s="509">
        <f t="shared" si="24"/>
        <v>0</v>
      </c>
      <c r="I114" s="45"/>
      <c r="J114" s="508">
        <f t="shared" si="25"/>
        <v>0</v>
      </c>
      <c r="K114" s="829"/>
      <c r="L114" s="123"/>
      <c r="M114" s="507">
        <f t="shared" si="26"/>
        <v>0</v>
      </c>
      <c r="N114" s="45"/>
      <c r="O114" s="507">
        <f t="shared" si="27"/>
        <v>0</v>
      </c>
    </row>
    <row r="115" spans="1:16" s="356" customFormat="1">
      <c r="A115" s="470">
        <f t="shared" si="21"/>
        <v>64</v>
      </c>
      <c r="B115" s="112" t="s">
        <v>106</v>
      </c>
      <c r="C115" s="45"/>
      <c r="D115" s="509">
        <f t="shared" si="22"/>
        <v>0</v>
      </c>
      <c r="E115" s="45"/>
      <c r="F115" s="509">
        <f t="shared" si="23"/>
        <v>0</v>
      </c>
      <c r="G115" s="45"/>
      <c r="H115" s="509">
        <f t="shared" si="24"/>
        <v>0</v>
      </c>
      <c r="I115" s="45"/>
      <c r="J115" s="508">
        <f t="shared" si="25"/>
        <v>0</v>
      </c>
      <c r="K115" s="829"/>
      <c r="L115" s="123"/>
      <c r="M115" s="507">
        <f t="shared" si="26"/>
        <v>0</v>
      </c>
      <c r="N115" s="45"/>
      <c r="O115" s="507">
        <f t="shared" si="27"/>
        <v>0</v>
      </c>
    </row>
    <row r="116" spans="1:16" s="356" customFormat="1">
      <c r="A116" s="470">
        <f t="shared" si="21"/>
        <v>65</v>
      </c>
      <c r="B116" s="112" t="s">
        <v>107</v>
      </c>
      <c r="C116" s="45"/>
      <c r="D116" s="509">
        <f t="shared" si="22"/>
        <v>0</v>
      </c>
      <c r="E116" s="45"/>
      <c r="F116" s="509">
        <f t="shared" si="23"/>
        <v>0</v>
      </c>
      <c r="G116" s="45"/>
      <c r="H116" s="509">
        <f t="shared" si="24"/>
        <v>0</v>
      </c>
      <c r="I116" s="45"/>
      <c r="J116" s="508">
        <f t="shared" si="25"/>
        <v>0</v>
      </c>
      <c r="K116" s="829"/>
      <c r="L116" s="123"/>
      <c r="M116" s="507">
        <f t="shared" si="26"/>
        <v>0</v>
      </c>
      <c r="N116" s="45"/>
      <c r="O116" s="507">
        <f t="shared" si="27"/>
        <v>0</v>
      </c>
    </row>
    <row r="117" spans="1:16" s="356" customFormat="1" ht="15">
      <c r="A117" s="470">
        <f t="shared" si="21"/>
        <v>66</v>
      </c>
      <c r="B117" s="105" t="s">
        <v>108</v>
      </c>
      <c r="C117" s="62">
        <f>SUM(C106:C116)</f>
        <v>0</v>
      </c>
      <c r="D117" s="510">
        <f t="shared" si="22"/>
        <v>0</v>
      </c>
      <c r="E117" s="62">
        <f>SUM(E106:E116)</f>
        <v>0</v>
      </c>
      <c r="F117" s="596">
        <f t="shared" si="23"/>
        <v>0</v>
      </c>
      <c r="G117" s="62">
        <f>SUM(G106:G116)</f>
        <v>0</v>
      </c>
      <c r="H117" s="596">
        <f t="shared" si="24"/>
        <v>0</v>
      </c>
      <c r="I117" s="62">
        <f>SUM(I106:I116)</f>
        <v>0</v>
      </c>
      <c r="J117" s="538">
        <f t="shared" si="25"/>
        <v>0</v>
      </c>
      <c r="K117" s="829"/>
      <c r="L117" s="127">
        <f>SUM(L106:L116)</f>
        <v>0</v>
      </c>
      <c r="M117" s="596">
        <f t="shared" si="26"/>
        <v>0</v>
      </c>
      <c r="N117" s="62">
        <f>SUM(N106:N116)</f>
        <v>0</v>
      </c>
      <c r="O117" s="596">
        <f t="shared" si="27"/>
        <v>0</v>
      </c>
    </row>
    <row r="118" spans="1:16" ht="6.75" customHeight="1">
      <c r="B118" s="129"/>
      <c r="C118" s="68"/>
      <c r="D118" s="492"/>
      <c r="E118" s="68"/>
      <c r="F118" s="492"/>
      <c r="G118" s="68"/>
      <c r="H118" s="492"/>
      <c r="I118" s="68"/>
      <c r="J118" s="492"/>
      <c r="K118" s="829"/>
      <c r="L118" s="73"/>
      <c r="M118" s="500"/>
      <c r="N118" s="73"/>
      <c r="O118" s="500"/>
      <c r="P118" s="491"/>
    </row>
    <row r="119" spans="1:16" s="356" customFormat="1" ht="15.75" thickBot="1">
      <c r="A119" s="470">
        <f>A117+1</f>
        <v>67</v>
      </c>
      <c r="B119" s="59" t="s">
        <v>109</v>
      </c>
      <c r="C119" s="60">
        <f>C98+C104+C117</f>
        <v>0</v>
      </c>
      <c r="D119" s="497">
        <f>IFERROR(C119/C$119,0)</f>
        <v>0</v>
      </c>
      <c r="E119" s="60">
        <f>E98+E104+E117</f>
        <v>0</v>
      </c>
      <c r="F119" s="497">
        <f>IFERROR(E119/E$119,0)</f>
        <v>0</v>
      </c>
      <c r="G119" s="60">
        <f>G98+G104+G117</f>
        <v>0</v>
      </c>
      <c r="H119" s="497">
        <f>IFERROR(G119/G$119,0)</f>
        <v>0</v>
      </c>
      <c r="I119" s="60">
        <f>I98+I104+I117</f>
        <v>0</v>
      </c>
      <c r="J119" s="498">
        <f>IFERROR(I119/I$119,0)</f>
        <v>0</v>
      </c>
      <c r="K119" s="829"/>
      <c r="L119" s="478">
        <f>L98+L104+L117</f>
        <v>0</v>
      </c>
      <c r="M119" s="497">
        <f>IFERROR(L119/L$119,0)</f>
        <v>0</v>
      </c>
      <c r="N119" s="60">
        <f>N98+N104+N117</f>
        <v>0</v>
      </c>
      <c r="O119" s="497">
        <f>IFERROR(N119/N$119,0)</f>
        <v>0</v>
      </c>
    </row>
    <row r="120" spans="1:16" ht="6.75" customHeight="1">
      <c r="B120" s="130"/>
      <c r="C120" s="75"/>
      <c r="D120" s="496"/>
      <c r="E120" s="75"/>
      <c r="F120" s="75"/>
      <c r="G120" s="75"/>
      <c r="H120" s="496"/>
      <c r="I120" s="75"/>
      <c r="J120" s="75"/>
      <c r="K120" s="829"/>
      <c r="L120" s="75"/>
      <c r="M120" s="75"/>
      <c r="N120" s="75"/>
      <c r="O120" s="75"/>
    </row>
    <row r="121" spans="1:16" s="356" customFormat="1" ht="15">
      <c r="A121" s="470">
        <f>A119+1</f>
        <v>68</v>
      </c>
      <c r="B121" s="859" t="s">
        <v>202</v>
      </c>
      <c r="C121" s="859"/>
      <c r="D121" s="859"/>
      <c r="E121" s="859"/>
      <c r="F121" s="859"/>
      <c r="G121" s="859"/>
      <c r="H121" s="859"/>
      <c r="I121" s="859"/>
      <c r="J121" s="859"/>
      <c r="K121" s="859"/>
      <c r="L121" s="859"/>
      <c r="M121" s="859"/>
      <c r="N121" s="859"/>
      <c r="O121" s="859"/>
    </row>
    <row r="122" spans="1:16" s="356" customFormat="1">
      <c r="A122" s="470">
        <f>A121+1</f>
        <v>69</v>
      </c>
      <c r="B122" s="117" t="s">
        <v>203</v>
      </c>
      <c r="C122" s="131">
        <f>C77-C119</f>
        <v>0</v>
      </c>
      <c r="D122" s="132">
        <f>IFERROR(C122/C$126,0)</f>
        <v>0</v>
      </c>
      <c r="E122" s="131">
        <f>E77-E119</f>
        <v>0</v>
      </c>
      <c r="F122" s="132">
        <f>IFERROR(E122/E$126,0)</f>
        <v>0</v>
      </c>
      <c r="G122" s="131">
        <f>G77-G119</f>
        <v>0</v>
      </c>
      <c r="H122" s="79">
        <f>IFERROR(G122/G$126,0)</f>
        <v>0</v>
      </c>
      <c r="I122" s="131">
        <f>I77-I119</f>
        <v>0</v>
      </c>
      <c r="J122" s="133">
        <f>IFERROR(I122/I$126,0)</f>
        <v>0</v>
      </c>
      <c r="K122" s="866"/>
      <c r="L122" s="595">
        <f>L77-L119</f>
        <v>0</v>
      </c>
      <c r="M122" s="134">
        <f>IFERROR(L122/L$126,0)</f>
        <v>0</v>
      </c>
      <c r="N122" s="131">
        <f>N77-N119</f>
        <v>0</v>
      </c>
      <c r="O122" s="134">
        <f>IFERROR(N122/N$126,0)</f>
        <v>0</v>
      </c>
    </row>
    <row r="123" spans="1:16" s="356" customFormat="1" ht="42.75">
      <c r="A123" s="470">
        <f>A122+1</f>
        <v>70</v>
      </c>
      <c r="B123" s="111" t="s">
        <v>204</v>
      </c>
      <c r="C123" s="45"/>
      <c r="D123" s="79">
        <f>IFERROR(C123/C$126,0)</f>
        <v>0</v>
      </c>
      <c r="E123" s="45"/>
      <c r="F123" s="79">
        <f>IFERROR(E123/E$126,0)</f>
        <v>0</v>
      </c>
      <c r="G123" s="45"/>
      <c r="H123" s="79">
        <f>IFERROR(G123/G$126,0)</f>
        <v>0</v>
      </c>
      <c r="I123" s="45"/>
      <c r="J123" s="133">
        <f>IFERROR(I123/I$126,0)</f>
        <v>0</v>
      </c>
      <c r="K123" s="866"/>
      <c r="L123" s="123"/>
      <c r="M123" s="135">
        <f>IFERROR(L123/L$126,0)</f>
        <v>0</v>
      </c>
      <c r="N123" s="45"/>
      <c r="O123" s="135">
        <f>IFERROR(N123/N$126,0)</f>
        <v>0</v>
      </c>
    </row>
    <row r="124" spans="1:16" s="356" customFormat="1">
      <c r="A124" s="470">
        <f>A123+1</f>
        <v>71</v>
      </c>
      <c r="B124" s="112" t="s">
        <v>113</v>
      </c>
      <c r="C124" s="45"/>
      <c r="D124" s="79">
        <f>IFERROR(C124/C$126,0)</f>
        <v>0</v>
      </c>
      <c r="E124" s="45"/>
      <c r="F124" s="79">
        <f>IFERROR(E124/E$126,0)</f>
        <v>0</v>
      </c>
      <c r="G124" s="45"/>
      <c r="H124" s="79">
        <f>IFERROR(G124/G$126,0)</f>
        <v>0</v>
      </c>
      <c r="I124" s="45"/>
      <c r="J124" s="133">
        <f>IFERROR(I124/I$126,0)</f>
        <v>0</v>
      </c>
      <c r="K124" s="866"/>
      <c r="L124" s="123"/>
      <c r="M124" s="135">
        <f>IFERROR(L124/L$126,0)</f>
        <v>0</v>
      </c>
      <c r="N124" s="45"/>
      <c r="O124" s="135">
        <f>IFERROR(N124/N$126,0)</f>
        <v>0</v>
      </c>
    </row>
    <row r="125" spans="1:16" s="356" customFormat="1">
      <c r="A125" s="470">
        <f>A124+1</f>
        <v>72</v>
      </c>
      <c r="B125" s="136" t="s">
        <v>205</v>
      </c>
      <c r="C125" s="64"/>
      <c r="D125" s="79">
        <f>IFERROR(C125/C$126,0)</f>
        <v>0</v>
      </c>
      <c r="E125" s="64"/>
      <c r="F125" s="79">
        <f>IFERROR(E125/E$126,0)</f>
        <v>0</v>
      </c>
      <c r="G125" s="64"/>
      <c r="H125" s="79">
        <f>IFERROR(G125/G$126,0)</f>
        <v>0</v>
      </c>
      <c r="I125" s="64"/>
      <c r="J125" s="133">
        <f>IFERROR(I125/I$126,0)</f>
        <v>0</v>
      </c>
      <c r="K125" s="866"/>
      <c r="L125" s="125"/>
      <c r="M125" s="135">
        <f>IFERROR(L125/L$126,0)</f>
        <v>0</v>
      </c>
      <c r="N125" s="64"/>
      <c r="O125" s="135">
        <f>IFERROR(N125/N$126,0)</f>
        <v>0</v>
      </c>
    </row>
    <row r="126" spans="1:16" s="356" customFormat="1" ht="15">
      <c r="A126" s="470">
        <f>A125+1</f>
        <v>73</v>
      </c>
      <c r="B126" s="59" t="s">
        <v>202</v>
      </c>
      <c r="C126" s="60">
        <f>SUM(C122:C125)</f>
        <v>0</v>
      </c>
      <c r="D126" s="493">
        <f>IFERROR(C126/C$126,0)</f>
        <v>0</v>
      </c>
      <c r="E126" s="60">
        <f>SUM(E122:E125)</f>
        <v>0</v>
      </c>
      <c r="F126" s="594">
        <f>IFERROR(E126/E$126,0)</f>
        <v>0</v>
      </c>
      <c r="G126" s="60">
        <f>SUM(G122:G125)</f>
        <v>0</v>
      </c>
      <c r="H126" s="493">
        <f>IFERROR(G126/G$126,0)</f>
        <v>0</v>
      </c>
      <c r="I126" s="60">
        <f>SUM(I122:I125)</f>
        <v>0</v>
      </c>
      <c r="J126" s="494">
        <f>IFERROR(I126/I$126,0)</f>
        <v>0</v>
      </c>
      <c r="K126" s="866"/>
      <c r="L126" s="478">
        <f>SUM(L122:L125)</f>
        <v>0</v>
      </c>
      <c r="M126" s="493">
        <f>IFERROR(L126/L$126,0)</f>
        <v>0</v>
      </c>
      <c r="N126" s="60">
        <f>SUM(N122:N125)</f>
        <v>0</v>
      </c>
      <c r="O126" s="493">
        <f>IFERROR(N126/N$126,0)</f>
        <v>0</v>
      </c>
    </row>
    <row r="127" spans="1:16" ht="6.75" customHeight="1">
      <c r="B127" s="137"/>
      <c r="C127" s="75"/>
      <c r="D127" s="492"/>
      <c r="E127" s="83"/>
      <c r="F127" s="83"/>
      <c r="G127" s="83"/>
      <c r="H127" s="492"/>
      <c r="I127" s="83"/>
      <c r="J127" s="83"/>
      <c r="K127" s="866"/>
      <c r="L127" s="83"/>
      <c r="M127" s="83"/>
      <c r="N127" s="83"/>
      <c r="O127" s="83"/>
    </row>
    <row r="128" spans="1:16" s="356" customFormat="1" ht="15">
      <c r="A128" s="470">
        <f>A126+1</f>
        <v>74</v>
      </c>
      <c r="B128" s="862" t="s">
        <v>115</v>
      </c>
      <c r="C128" s="859"/>
      <c r="D128" s="859"/>
      <c r="E128" s="859"/>
      <c r="F128" s="859"/>
      <c r="G128" s="859"/>
      <c r="H128" s="859"/>
      <c r="I128" s="859"/>
      <c r="J128" s="859"/>
      <c r="K128" s="859"/>
      <c r="L128" s="859"/>
      <c r="M128" s="859"/>
      <c r="N128" s="859"/>
      <c r="O128" s="859"/>
    </row>
    <row r="129" spans="1:15" s="356" customFormat="1">
      <c r="A129" s="470">
        <f>A128+1</f>
        <v>75</v>
      </c>
      <c r="B129" s="117" t="s">
        <v>116</v>
      </c>
      <c r="C129" s="64"/>
      <c r="D129" s="485"/>
      <c r="E129" s="84">
        <f>C133</f>
        <v>0</v>
      </c>
      <c r="F129" s="485"/>
      <c r="G129" s="138">
        <f>E133</f>
        <v>0</v>
      </c>
      <c r="H129" s="485"/>
      <c r="I129" s="138">
        <f>G133</f>
        <v>0</v>
      </c>
      <c r="J129" s="487"/>
      <c r="K129" s="832"/>
      <c r="L129" s="593">
        <f>E133</f>
        <v>0</v>
      </c>
      <c r="M129" s="485"/>
      <c r="N129" s="138">
        <f>L133</f>
        <v>0</v>
      </c>
      <c r="O129" s="485"/>
    </row>
    <row r="130" spans="1:15" s="356" customFormat="1">
      <c r="A130" s="470">
        <f>A129+1</f>
        <v>76</v>
      </c>
      <c r="B130" s="113" t="s">
        <v>206</v>
      </c>
      <c r="C130" s="84">
        <f>C126</f>
        <v>0</v>
      </c>
      <c r="D130" s="485"/>
      <c r="E130" s="84">
        <f>E126</f>
        <v>0</v>
      </c>
      <c r="F130" s="485"/>
      <c r="G130" s="139">
        <f>G126</f>
        <v>0</v>
      </c>
      <c r="H130" s="591"/>
      <c r="I130" s="85">
        <f>I126</f>
        <v>0</v>
      </c>
      <c r="J130" s="592"/>
      <c r="K130" s="832"/>
      <c r="L130" s="486">
        <f>L126</f>
        <v>0</v>
      </c>
      <c r="M130" s="591"/>
      <c r="N130" s="85">
        <f>N126</f>
        <v>0</v>
      </c>
      <c r="O130" s="591"/>
    </row>
    <row r="131" spans="1:15" s="356" customFormat="1" ht="28.5">
      <c r="A131" s="470">
        <f>A130+1</f>
        <v>77</v>
      </c>
      <c r="B131" s="113" t="s">
        <v>118</v>
      </c>
      <c r="C131" s="64"/>
      <c r="D131" s="482"/>
      <c r="E131" s="64"/>
      <c r="F131" s="482"/>
      <c r="G131" s="140"/>
      <c r="H131" s="482"/>
      <c r="I131" s="140"/>
      <c r="J131" s="483"/>
      <c r="K131" s="832"/>
      <c r="L131" s="585"/>
      <c r="M131" s="482"/>
      <c r="N131" s="140"/>
      <c r="O131" s="482"/>
    </row>
    <row r="132" spans="1:15" s="356" customFormat="1" ht="28.5">
      <c r="A132" s="470">
        <f>A131+1</f>
        <v>78</v>
      </c>
      <c r="B132" s="113" t="s">
        <v>119</v>
      </c>
      <c r="C132" s="64"/>
      <c r="D132" s="482"/>
      <c r="E132" s="64"/>
      <c r="F132" s="482"/>
      <c r="G132" s="141"/>
      <c r="H132" s="482"/>
      <c r="I132" s="141"/>
      <c r="J132" s="483"/>
      <c r="K132" s="832"/>
      <c r="L132" s="590"/>
      <c r="M132" s="482"/>
      <c r="N132" s="141"/>
      <c r="O132" s="482"/>
    </row>
    <row r="133" spans="1:15" s="356" customFormat="1" ht="15">
      <c r="A133" s="470">
        <f>A132+1</f>
        <v>79</v>
      </c>
      <c r="B133" s="69" t="s">
        <v>115</v>
      </c>
      <c r="C133" s="60">
        <f>SUM(C129:C132)</f>
        <v>0</v>
      </c>
      <c r="D133" s="477"/>
      <c r="E133" s="60">
        <f>SUM(E129:E132)</f>
        <v>0</v>
      </c>
      <c r="F133" s="477"/>
      <c r="G133" s="60">
        <f>SUM(G129:G132)</f>
        <v>0</v>
      </c>
      <c r="H133" s="477"/>
      <c r="I133" s="60">
        <f>SUM(I129:I132)</f>
        <v>0</v>
      </c>
      <c r="J133" s="479"/>
      <c r="K133" s="832"/>
      <c r="L133" s="478">
        <f>SUM(L129:L132)</f>
        <v>0</v>
      </c>
      <c r="M133" s="477"/>
      <c r="N133" s="60">
        <f>SUM(N129:N132)</f>
        <v>0</v>
      </c>
      <c r="O133" s="477"/>
    </row>
    <row r="134" spans="1:15" ht="6.75" customHeight="1">
      <c r="K134" s="832"/>
      <c r="L134" s="89"/>
      <c r="N134" s="89"/>
    </row>
    <row r="135" spans="1:15" s="356" customFormat="1" ht="44.25" customHeight="1">
      <c r="A135" s="470">
        <f>A133+1</f>
        <v>80</v>
      </c>
      <c r="B135" s="859" t="s">
        <v>120</v>
      </c>
      <c r="C135" s="859"/>
      <c r="D135" s="859"/>
      <c r="E135" s="859"/>
      <c r="F135" s="859"/>
      <c r="G135" s="859"/>
      <c r="H135" s="859"/>
      <c r="I135" s="859"/>
      <c r="J135" s="859"/>
      <c r="K135" s="859"/>
      <c r="L135" s="859"/>
      <c r="M135" s="859"/>
      <c r="N135" s="859"/>
      <c r="O135" s="859"/>
    </row>
    <row r="136" spans="1:15" s="356" customFormat="1">
      <c r="A136" s="470">
        <f>A135+1</f>
        <v>81</v>
      </c>
      <c r="B136" s="143" t="s">
        <v>121</v>
      </c>
      <c r="C136" s="589"/>
      <c r="D136" s="475"/>
      <c r="E136" s="588"/>
      <c r="F136" s="475"/>
      <c r="G136" s="91"/>
      <c r="H136" s="475"/>
      <c r="I136" s="91"/>
      <c r="J136" s="476"/>
      <c r="K136" s="829"/>
      <c r="L136" s="587"/>
      <c r="M136" s="475"/>
      <c r="N136" s="586"/>
      <c r="O136" s="475"/>
    </row>
    <row r="137" spans="1:15" s="356" customFormat="1" ht="15">
      <c r="A137" s="470">
        <f>A136+1</f>
        <v>82</v>
      </c>
      <c r="B137" s="92" t="s">
        <v>122</v>
      </c>
      <c r="C137" s="45"/>
      <c r="D137" s="475"/>
      <c r="E137" s="64"/>
      <c r="F137" s="475"/>
      <c r="G137" s="91"/>
      <c r="H137" s="475"/>
      <c r="I137" s="91"/>
      <c r="J137" s="476"/>
      <c r="K137" s="829"/>
      <c r="L137" s="585"/>
      <c r="M137" s="475"/>
      <c r="N137" s="140"/>
      <c r="O137" s="475"/>
    </row>
    <row r="138" spans="1:15" s="356" customFormat="1">
      <c r="A138" s="470">
        <f>A137+1</f>
        <v>83</v>
      </c>
      <c r="B138" s="90" t="s">
        <v>123</v>
      </c>
      <c r="C138" s="45"/>
      <c r="D138" s="475"/>
      <c r="E138" s="64"/>
      <c r="F138" s="475"/>
      <c r="G138" s="91"/>
      <c r="H138" s="475"/>
      <c r="I138" s="91"/>
      <c r="J138" s="476"/>
      <c r="K138" s="829"/>
      <c r="L138" s="585"/>
      <c r="M138" s="475"/>
      <c r="N138" s="140"/>
      <c r="O138" s="475"/>
    </row>
    <row r="139" spans="1:15" s="356" customFormat="1" ht="15">
      <c r="A139" s="470">
        <f>A138+1</f>
        <v>84</v>
      </c>
      <c r="B139" s="93" t="s">
        <v>124</v>
      </c>
      <c r="C139" s="45"/>
      <c r="D139" s="475"/>
      <c r="E139" s="64"/>
      <c r="F139" s="475"/>
      <c r="G139" s="91"/>
      <c r="H139" s="475"/>
      <c r="I139" s="91"/>
      <c r="J139" s="476"/>
      <c r="K139" s="829"/>
      <c r="L139" s="585"/>
      <c r="M139" s="475"/>
      <c r="N139" s="140"/>
      <c r="O139" s="475"/>
    </row>
    <row r="140" spans="1:15" s="356" customFormat="1" ht="15">
      <c r="A140" s="470">
        <f>A139+1</f>
        <v>85</v>
      </c>
      <c r="B140" s="92" t="s">
        <v>125</v>
      </c>
      <c r="C140" s="45"/>
      <c r="D140" s="473"/>
      <c r="E140" s="45"/>
      <c r="F140" s="473"/>
      <c r="G140" s="91"/>
      <c r="H140" s="473"/>
      <c r="I140" s="91"/>
      <c r="J140" s="474"/>
      <c r="K140" s="829"/>
      <c r="L140" s="585"/>
      <c r="M140" s="473"/>
      <c r="N140" s="140"/>
      <c r="O140" s="473"/>
    </row>
    <row r="141" spans="1:15" ht="6.75" customHeight="1">
      <c r="B141" s="94"/>
      <c r="J141" s="36"/>
      <c r="K141" s="829"/>
      <c r="L141" s="89"/>
      <c r="M141" s="36"/>
      <c r="N141" s="89"/>
      <c r="O141" s="36"/>
    </row>
    <row r="142" spans="1:15" s="356" customFormat="1" ht="15">
      <c r="A142" s="470">
        <f>A140+1</f>
        <v>86</v>
      </c>
      <c r="B142" s="95" t="s">
        <v>126</v>
      </c>
      <c r="C142" s="45"/>
      <c r="D142" s="91"/>
      <c r="E142" s="45"/>
      <c r="F142" s="91"/>
      <c r="G142" s="91"/>
      <c r="H142" s="91"/>
      <c r="I142" s="91"/>
      <c r="J142" s="472"/>
      <c r="K142" s="829"/>
      <c r="L142" s="45"/>
      <c r="M142" s="91"/>
      <c r="N142" s="45"/>
      <c r="O142" s="91"/>
    </row>
    <row r="143" spans="1:15" ht="6.75" customHeight="1">
      <c r="A143" s="584"/>
      <c r="B143" s="144"/>
      <c r="C143" s="89"/>
      <c r="D143" s="89"/>
      <c r="E143" s="89"/>
      <c r="F143" s="89"/>
      <c r="G143" s="145"/>
      <c r="H143" s="145"/>
      <c r="I143" s="145"/>
      <c r="J143" s="145"/>
      <c r="K143" s="829"/>
      <c r="L143" s="145"/>
      <c r="M143" s="145"/>
      <c r="N143" s="145"/>
      <c r="O143" s="145"/>
    </row>
    <row r="144" spans="1:15" s="356" customFormat="1" ht="15">
      <c r="A144" s="162"/>
      <c r="B144" s="859" t="s">
        <v>127</v>
      </c>
      <c r="C144" s="859"/>
      <c r="D144" s="859"/>
      <c r="E144" s="859"/>
      <c r="F144" s="859"/>
      <c r="G144" s="859"/>
      <c r="H144" s="859"/>
      <c r="I144" s="859"/>
      <c r="J144" s="859"/>
      <c r="K144" s="860"/>
      <c r="L144" s="859"/>
      <c r="M144" s="859"/>
      <c r="N144" s="859"/>
      <c r="O144" s="859"/>
    </row>
    <row r="145" spans="1:16" s="356" customFormat="1">
      <c r="A145" s="470">
        <f>A142+1</f>
        <v>87</v>
      </c>
      <c r="B145" s="97" t="s">
        <v>207</v>
      </c>
      <c r="C145" s="856"/>
      <c r="D145" s="857"/>
      <c r="E145" s="856"/>
      <c r="F145" s="857"/>
      <c r="G145" s="856"/>
      <c r="H145" s="857"/>
      <c r="I145" s="856"/>
      <c r="J145" s="857"/>
      <c r="K145" s="832"/>
      <c r="L145" s="856"/>
      <c r="M145" s="857"/>
      <c r="N145" s="856"/>
      <c r="O145" s="857"/>
    </row>
    <row r="146" spans="1:16" s="356" customFormat="1">
      <c r="A146" s="470">
        <f>A145+1</f>
        <v>88</v>
      </c>
      <c r="B146" s="97" t="s">
        <v>208</v>
      </c>
      <c r="C146" s="856"/>
      <c r="D146" s="857"/>
      <c r="E146" s="856"/>
      <c r="F146" s="857"/>
      <c r="G146" s="856"/>
      <c r="H146" s="857"/>
      <c r="I146" s="856"/>
      <c r="J146" s="857"/>
      <c r="K146" s="832"/>
      <c r="L146" s="856"/>
      <c r="M146" s="857"/>
      <c r="N146" s="856"/>
      <c r="O146" s="857"/>
    </row>
    <row r="147" spans="1:16" s="356" customFormat="1">
      <c r="A147" s="470">
        <f>A146+1</f>
        <v>89</v>
      </c>
      <c r="B147" s="97" t="s">
        <v>209</v>
      </c>
      <c r="C147" s="856"/>
      <c r="D147" s="857"/>
      <c r="E147" s="856"/>
      <c r="F147" s="857"/>
      <c r="G147" s="856"/>
      <c r="H147" s="857"/>
      <c r="I147" s="856"/>
      <c r="J147" s="857"/>
      <c r="K147" s="832"/>
      <c r="L147" s="856"/>
      <c r="M147" s="857"/>
      <c r="N147" s="856"/>
      <c r="O147" s="857"/>
    </row>
    <row r="148" spans="1:16" s="356" customFormat="1">
      <c r="A148" s="470">
        <f>A147+1</f>
        <v>90</v>
      </c>
      <c r="B148" s="97" t="s">
        <v>210</v>
      </c>
      <c r="C148" s="856"/>
      <c r="D148" s="857"/>
      <c r="E148" s="856"/>
      <c r="F148" s="857"/>
      <c r="G148" s="856"/>
      <c r="H148" s="857"/>
      <c r="I148" s="856"/>
      <c r="J148" s="857"/>
      <c r="K148" s="832"/>
      <c r="L148" s="856"/>
      <c r="M148" s="857"/>
      <c r="N148" s="856"/>
      <c r="O148" s="857"/>
    </row>
    <row r="149" spans="1:16" s="356" customFormat="1">
      <c r="A149" s="470">
        <f>A148+1</f>
        <v>91</v>
      </c>
      <c r="B149" s="97" t="s">
        <v>211</v>
      </c>
      <c r="C149" s="856"/>
      <c r="D149" s="857"/>
      <c r="E149" s="856"/>
      <c r="F149" s="857"/>
      <c r="G149" s="856"/>
      <c r="H149" s="857"/>
      <c r="I149" s="856"/>
      <c r="J149" s="857"/>
      <c r="K149" s="832"/>
      <c r="L149" s="856"/>
      <c r="M149" s="857"/>
      <c r="N149" s="856"/>
      <c r="O149" s="857"/>
    </row>
    <row r="150" spans="1:16" ht="6.75" customHeight="1"/>
    <row r="151" spans="1:16" s="356" customFormat="1" ht="15">
      <c r="A151" s="162"/>
      <c r="B151" s="861" t="s">
        <v>212</v>
      </c>
      <c r="C151" s="861"/>
      <c r="D151" s="861"/>
      <c r="E151" s="861"/>
      <c r="F151" s="861"/>
      <c r="G151" s="861"/>
      <c r="H151" s="861"/>
      <c r="I151" s="861"/>
      <c r="J151" s="861"/>
      <c r="K151" s="583"/>
      <c r="L151" s="36"/>
      <c r="M151" s="89"/>
      <c r="N151" s="36"/>
      <c r="O151" s="89"/>
      <c r="P151" s="210"/>
    </row>
    <row r="152" spans="1:16" s="356" customFormat="1">
      <c r="A152" s="470" t="s">
        <v>134</v>
      </c>
      <c r="B152" s="833" t="s">
        <v>135</v>
      </c>
      <c r="C152" s="833"/>
      <c r="D152" s="833"/>
      <c r="E152" s="833"/>
      <c r="F152" s="833"/>
      <c r="G152" s="833"/>
      <c r="H152" s="833"/>
      <c r="I152" s="833"/>
      <c r="J152" s="833"/>
      <c r="K152" s="469"/>
      <c r="L152" s="98"/>
      <c r="M152" s="98"/>
      <c r="N152" s="98"/>
      <c r="O152" s="98"/>
      <c r="P152" s="210"/>
    </row>
    <row r="153" spans="1:16" s="356" customFormat="1" ht="32.25" customHeight="1">
      <c r="A153" s="468">
        <f>A61</f>
        <v>15</v>
      </c>
      <c r="B153" s="86" t="s">
        <v>136</v>
      </c>
      <c r="C153" s="842" t="s">
        <v>137</v>
      </c>
      <c r="D153" s="842"/>
      <c r="E153" s="842"/>
      <c r="F153" s="842"/>
      <c r="G153" s="842"/>
      <c r="H153" s="842"/>
      <c r="I153" s="842"/>
      <c r="J153" s="842"/>
      <c r="K153" s="205"/>
      <c r="L153" s="205"/>
      <c r="M153" s="205"/>
      <c r="N153" s="205"/>
      <c r="O153" s="205"/>
      <c r="P153" s="210"/>
    </row>
    <row r="154" spans="1:16" s="356" customFormat="1" ht="72.75" customHeight="1">
      <c r="A154" s="468">
        <f>A63</f>
        <v>17</v>
      </c>
      <c r="B154" s="86" t="s">
        <v>138</v>
      </c>
      <c r="C154" s="842" t="s">
        <v>139</v>
      </c>
      <c r="D154" s="842"/>
      <c r="E154" s="842"/>
      <c r="F154" s="842"/>
      <c r="G154" s="842"/>
      <c r="H154" s="842"/>
      <c r="I154" s="842"/>
      <c r="J154" s="842"/>
      <c r="K154" s="205"/>
      <c r="L154" s="205"/>
      <c r="M154" s="205"/>
      <c r="N154" s="205"/>
      <c r="O154" s="205"/>
      <c r="P154" s="210"/>
    </row>
    <row r="155" spans="1:16" s="356" customFormat="1">
      <c r="A155" s="468">
        <f>A75</f>
        <v>28</v>
      </c>
      <c r="B155" s="207" t="s">
        <v>140</v>
      </c>
      <c r="C155" s="842" t="s">
        <v>141</v>
      </c>
      <c r="D155" s="842"/>
      <c r="E155" s="842"/>
      <c r="F155" s="842"/>
      <c r="G155" s="842"/>
      <c r="H155" s="842"/>
      <c r="I155" s="842"/>
      <c r="J155" s="842"/>
      <c r="K155" s="205"/>
      <c r="L155" s="205"/>
      <c r="M155" s="205"/>
      <c r="N155" s="205"/>
      <c r="O155" s="205"/>
      <c r="P155" s="210"/>
    </row>
    <row r="156" spans="1:16" s="356" customFormat="1" ht="30.75" customHeight="1">
      <c r="A156" s="468">
        <f>A123</f>
        <v>70</v>
      </c>
      <c r="B156" s="86" t="s">
        <v>142</v>
      </c>
      <c r="C156" s="842" t="s">
        <v>143</v>
      </c>
      <c r="D156" s="842"/>
      <c r="E156" s="842"/>
      <c r="F156" s="842"/>
      <c r="G156" s="842"/>
      <c r="H156" s="842"/>
      <c r="I156" s="842"/>
      <c r="J156" s="842"/>
      <c r="K156" s="205"/>
      <c r="L156" s="205"/>
      <c r="M156" s="205"/>
      <c r="N156" s="205"/>
      <c r="O156" s="205"/>
      <c r="P156" s="210"/>
    </row>
    <row r="157" spans="1:16" s="356" customFormat="1">
      <c r="A157" s="468">
        <f>A132</f>
        <v>78</v>
      </c>
      <c r="B157" s="86" t="s">
        <v>213</v>
      </c>
      <c r="C157" s="842" t="s">
        <v>145</v>
      </c>
      <c r="D157" s="842"/>
      <c r="E157" s="842"/>
      <c r="F157" s="842"/>
      <c r="G157" s="842"/>
      <c r="H157" s="842"/>
      <c r="I157" s="842"/>
      <c r="J157" s="842"/>
      <c r="K157" s="205"/>
      <c r="L157" s="205"/>
      <c r="M157" s="205"/>
      <c r="N157" s="205"/>
      <c r="O157" s="205"/>
      <c r="P157" s="210"/>
    </row>
    <row r="158" spans="1:16" s="356" customFormat="1" ht="56.25" customHeight="1">
      <c r="A158" s="467">
        <f t="shared" ref="A158:A163" si="28">A135</f>
        <v>80</v>
      </c>
      <c r="B158" s="206" t="s">
        <v>146</v>
      </c>
      <c r="C158" s="840" t="s">
        <v>147</v>
      </c>
      <c r="D158" s="840"/>
      <c r="E158" s="840"/>
      <c r="F158" s="840"/>
      <c r="G158" s="840"/>
      <c r="H158" s="840"/>
      <c r="I158" s="840"/>
      <c r="J158" s="840"/>
      <c r="K158" s="99"/>
      <c r="L158" s="99"/>
      <c r="M158" s="99"/>
      <c r="N158" s="99"/>
      <c r="O158" s="99"/>
      <c r="P158" s="210"/>
    </row>
    <row r="159" spans="1:16" s="356" customFormat="1" ht="52.5" customHeight="1">
      <c r="A159" s="467">
        <f t="shared" si="28"/>
        <v>81</v>
      </c>
      <c r="B159" s="206" t="s">
        <v>121</v>
      </c>
      <c r="C159" s="841" t="s">
        <v>148</v>
      </c>
      <c r="D159" s="841"/>
      <c r="E159" s="841"/>
      <c r="F159" s="841"/>
      <c r="G159" s="841"/>
      <c r="H159" s="841"/>
      <c r="I159" s="841"/>
      <c r="J159" s="841"/>
      <c r="K159" s="100"/>
      <c r="L159" s="100"/>
      <c r="M159" s="100"/>
      <c r="N159" s="100"/>
      <c r="O159" s="100"/>
      <c r="P159" s="210"/>
    </row>
    <row r="160" spans="1:16" s="356" customFormat="1" ht="33.75" customHeight="1">
      <c r="A160" s="467">
        <f t="shared" si="28"/>
        <v>82</v>
      </c>
      <c r="B160" s="206" t="s">
        <v>122</v>
      </c>
      <c r="C160" s="840" t="s">
        <v>149</v>
      </c>
      <c r="D160" s="840"/>
      <c r="E160" s="840"/>
      <c r="F160" s="840"/>
      <c r="G160" s="840"/>
      <c r="H160" s="840"/>
      <c r="I160" s="840"/>
      <c r="J160" s="840"/>
      <c r="K160" s="99"/>
      <c r="L160" s="99"/>
      <c r="M160" s="99"/>
      <c r="N160" s="99"/>
      <c r="O160" s="99"/>
      <c r="P160" s="210"/>
    </row>
    <row r="161" spans="1:16" s="356" customFormat="1" ht="43.5" customHeight="1">
      <c r="A161" s="467">
        <f t="shared" si="28"/>
        <v>83</v>
      </c>
      <c r="B161" s="206" t="s">
        <v>123</v>
      </c>
      <c r="C161" s="841" t="s">
        <v>150</v>
      </c>
      <c r="D161" s="841"/>
      <c r="E161" s="841"/>
      <c r="F161" s="841"/>
      <c r="G161" s="841"/>
      <c r="H161" s="841"/>
      <c r="I161" s="841"/>
      <c r="J161" s="841"/>
      <c r="K161" s="100"/>
      <c r="L161" s="100"/>
      <c r="M161" s="100"/>
      <c r="N161" s="100"/>
      <c r="O161" s="100"/>
      <c r="P161" s="210"/>
    </row>
    <row r="162" spans="1:16" s="356" customFormat="1" ht="31.5" customHeight="1">
      <c r="A162" s="467">
        <f t="shared" si="28"/>
        <v>84</v>
      </c>
      <c r="B162" s="206" t="s">
        <v>124</v>
      </c>
      <c r="C162" s="840" t="s">
        <v>151</v>
      </c>
      <c r="D162" s="840"/>
      <c r="E162" s="840"/>
      <c r="F162" s="840"/>
      <c r="G162" s="840"/>
      <c r="H162" s="840"/>
      <c r="I162" s="840"/>
      <c r="J162" s="840"/>
      <c r="K162" s="99"/>
      <c r="L162" s="99"/>
      <c r="M162" s="99"/>
      <c r="N162" s="99"/>
      <c r="O162" s="99"/>
      <c r="P162" s="210"/>
    </row>
    <row r="163" spans="1:16" s="356" customFormat="1">
      <c r="A163" s="467">
        <f t="shared" si="28"/>
        <v>85</v>
      </c>
      <c r="B163" s="206" t="str">
        <f>B140</f>
        <v>Total Net Assets/Equity</v>
      </c>
      <c r="C163" s="840" t="s">
        <v>152</v>
      </c>
      <c r="D163" s="840"/>
      <c r="E163" s="840"/>
      <c r="F163" s="840"/>
      <c r="G163" s="840"/>
      <c r="H163" s="840"/>
      <c r="I163" s="840"/>
      <c r="J163" s="840"/>
      <c r="K163" s="99"/>
      <c r="L163" s="99"/>
      <c r="M163" s="99"/>
      <c r="N163" s="99"/>
      <c r="O163" s="99"/>
      <c r="P163" s="210"/>
    </row>
    <row r="164" spans="1:16" s="356" customFormat="1" ht="15">
      <c r="A164" s="467"/>
      <c r="B164" s="206" t="s">
        <v>153</v>
      </c>
      <c r="C164" s="858" t="s">
        <v>154</v>
      </c>
      <c r="D164" s="858"/>
      <c r="E164" s="858"/>
      <c r="F164" s="858"/>
      <c r="G164" s="858"/>
      <c r="H164" s="858"/>
      <c r="I164" s="858"/>
      <c r="J164" s="858"/>
      <c r="K164" s="146"/>
      <c r="L164" s="146"/>
      <c r="M164" s="146"/>
      <c r="N164" s="146"/>
      <c r="O164" s="146"/>
      <c r="P164" s="210"/>
    </row>
    <row r="165" spans="1:16" s="356" customFormat="1">
      <c r="A165" s="467">
        <f>A142</f>
        <v>86</v>
      </c>
      <c r="B165" s="206" t="s">
        <v>126</v>
      </c>
      <c r="C165" s="840" t="s">
        <v>155</v>
      </c>
      <c r="D165" s="840"/>
      <c r="E165" s="840"/>
      <c r="F165" s="840"/>
      <c r="G165" s="840"/>
      <c r="H165" s="840"/>
      <c r="I165" s="840"/>
      <c r="J165" s="840"/>
      <c r="K165" s="99"/>
      <c r="L165" s="99"/>
      <c r="M165" s="99"/>
      <c r="N165" s="99"/>
      <c r="O165" s="99"/>
      <c r="P165" s="210"/>
    </row>
    <row r="166" spans="1:16" s="356" customFormat="1">
      <c r="A166" s="162"/>
      <c r="B166" s="142"/>
      <c r="C166" s="36"/>
      <c r="D166" s="36"/>
      <c r="E166" s="36"/>
      <c r="F166" s="36"/>
      <c r="G166" s="36"/>
      <c r="H166" s="36"/>
      <c r="I166" s="36"/>
      <c r="J166" s="89"/>
      <c r="K166" s="145"/>
      <c r="L166" s="36"/>
      <c r="M166" s="89"/>
      <c r="N166" s="36"/>
      <c r="O166" s="89"/>
      <c r="P166" s="210"/>
    </row>
    <row r="167" spans="1:16" s="356" customFormat="1">
      <c r="A167" s="162"/>
      <c r="B167" s="142"/>
      <c r="C167" s="36"/>
      <c r="D167" s="36"/>
      <c r="E167" s="36"/>
      <c r="F167" s="36"/>
      <c r="G167" s="36"/>
      <c r="H167" s="36"/>
      <c r="I167" s="36"/>
      <c r="J167" s="89"/>
      <c r="K167" s="145"/>
      <c r="L167" s="36"/>
      <c r="M167" s="89"/>
      <c r="N167" s="36"/>
      <c r="O167" s="89"/>
      <c r="P167" s="210"/>
    </row>
    <row r="168" spans="1:16" s="356" customFormat="1">
      <c r="A168" s="162"/>
      <c r="B168" s="142"/>
      <c r="C168" s="36"/>
      <c r="D168" s="36"/>
      <c r="E168" s="36"/>
      <c r="F168" s="36"/>
      <c r="G168" s="36"/>
      <c r="H168" s="36"/>
      <c r="I168" s="36"/>
      <c r="J168" s="89"/>
      <c r="K168" s="145"/>
      <c r="L168" s="36"/>
      <c r="M168" s="89"/>
      <c r="N168" s="36"/>
      <c r="O168" s="89"/>
      <c r="P168" s="210"/>
    </row>
    <row r="169" spans="1:16" s="356" customFormat="1">
      <c r="A169" s="162"/>
      <c r="B169" s="142"/>
      <c r="C169" s="36"/>
      <c r="D169" s="36"/>
      <c r="E169" s="36"/>
      <c r="F169" s="36"/>
      <c r="G169" s="36"/>
      <c r="H169" s="36"/>
      <c r="I169" s="36"/>
      <c r="J169" s="89"/>
      <c r="K169" s="145"/>
      <c r="L169" s="36"/>
      <c r="M169" s="89"/>
      <c r="N169" s="36"/>
      <c r="O169" s="89"/>
      <c r="P169" s="210"/>
    </row>
  </sheetData>
  <sheetProtection password="C14C" sheet="1" objects="1" scenarios="1" formatRows="0"/>
  <mergeCells count="118">
    <mergeCell ref="B87:O87"/>
    <mergeCell ref="B121:O121"/>
    <mergeCell ref="K122:K127"/>
    <mergeCell ref="K19:K24"/>
    <mergeCell ref="B25:O25"/>
    <mergeCell ref="L6:M6"/>
    <mergeCell ref="N6:O6"/>
    <mergeCell ref="K64:K78"/>
    <mergeCell ref="B79:O79"/>
    <mergeCell ref="B80:O80"/>
    <mergeCell ref="B81:O81"/>
    <mergeCell ref="O38:O43"/>
    <mergeCell ref="B63:O63"/>
    <mergeCell ref="L10:M10"/>
    <mergeCell ref="E9:F9"/>
    <mergeCell ref="E10:F10"/>
    <mergeCell ref="G8:H8"/>
    <mergeCell ref="G9:H9"/>
    <mergeCell ref="L7:M7"/>
    <mergeCell ref="N7:O7"/>
    <mergeCell ref="C8:D8"/>
    <mergeCell ref="C9:D9"/>
    <mergeCell ref="C10:D10"/>
    <mergeCell ref="E8:F8"/>
    <mergeCell ref="B45:O45"/>
    <mergeCell ref="K26:K28"/>
    <mergeCell ref="B33:O33"/>
    <mergeCell ref="B37:O37"/>
    <mergeCell ref="B44:O44"/>
    <mergeCell ref="B46:O46"/>
    <mergeCell ref="B56:O56"/>
    <mergeCell ref="B29:O29"/>
    <mergeCell ref="N8:O8"/>
    <mergeCell ref="N9:O9"/>
    <mergeCell ref="N10:O10"/>
    <mergeCell ref="G10:H10"/>
    <mergeCell ref="I8:J8"/>
    <mergeCell ref="I9:J9"/>
    <mergeCell ref="I10:J10"/>
    <mergeCell ref="B11:O11"/>
    <mergeCell ref="B18:O18"/>
    <mergeCell ref="B8:B10"/>
    <mergeCell ref="L8:M8"/>
    <mergeCell ref="L9:M9"/>
    <mergeCell ref="K136:K143"/>
    <mergeCell ref="K88:K92"/>
    <mergeCell ref="B93:O93"/>
    <mergeCell ref="N145:O145"/>
    <mergeCell ref="N146:O146"/>
    <mergeCell ref="N147:O147"/>
    <mergeCell ref="N148:O148"/>
    <mergeCell ref="N149:O149"/>
    <mergeCell ref="L145:M145"/>
    <mergeCell ref="L146:M146"/>
    <mergeCell ref="L147:M147"/>
    <mergeCell ref="L148:M148"/>
    <mergeCell ref="L149:M149"/>
    <mergeCell ref="I149:J149"/>
    <mergeCell ref="G145:H145"/>
    <mergeCell ref="G146:H146"/>
    <mergeCell ref="G147:H147"/>
    <mergeCell ref="K94:K99"/>
    <mergeCell ref="B100:O100"/>
    <mergeCell ref="B105:O105"/>
    <mergeCell ref="K106:K120"/>
    <mergeCell ref="G148:H148"/>
    <mergeCell ref="G149:H149"/>
    <mergeCell ref="I145:J145"/>
    <mergeCell ref="C163:J163"/>
    <mergeCell ref="C164:J164"/>
    <mergeCell ref="C165:J165"/>
    <mergeCell ref="C160:J160"/>
    <mergeCell ref="B144:O144"/>
    <mergeCell ref="K145:K149"/>
    <mergeCell ref="B151:J151"/>
    <mergeCell ref="B152:J152"/>
    <mergeCell ref="B128:O128"/>
    <mergeCell ref="K129:K134"/>
    <mergeCell ref="B135:O135"/>
    <mergeCell ref="C149:D149"/>
    <mergeCell ref="E145:F145"/>
    <mergeCell ref="E146:F146"/>
    <mergeCell ref="E147:F147"/>
    <mergeCell ref="E148:F148"/>
    <mergeCell ref="C161:J161"/>
    <mergeCell ref="C162:J162"/>
    <mergeCell ref="E149:F149"/>
    <mergeCell ref="C159:J159"/>
    <mergeCell ref="C145:D145"/>
    <mergeCell ref="C146:D146"/>
    <mergeCell ref="C147:D147"/>
    <mergeCell ref="C148:D148"/>
    <mergeCell ref="I146:J146"/>
    <mergeCell ref="I147:J147"/>
    <mergeCell ref="I148:J148"/>
    <mergeCell ref="C153:J153"/>
    <mergeCell ref="C154:J154"/>
    <mergeCell ref="C155:J155"/>
    <mergeCell ref="C156:J156"/>
    <mergeCell ref="C157:J157"/>
    <mergeCell ref="C158:J158"/>
    <mergeCell ref="C6:D6"/>
    <mergeCell ref="E6:F6"/>
    <mergeCell ref="G6:H6"/>
    <mergeCell ref="I6:J6"/>
    <mergeCell ref="G7:H7"/>
    <mergeCell ref="I7:J7"/>
    <mergeCell ref="B2:O2"/>
    <mergeCell ref="C5:D5"/>
    <mergeCell ref="E5:F5"/>
    <mergeCell ref="G5:H5"/>
    <mergeCell ref="I5:J5"/>
    <mergeCell ref="L5:M5"/>
    <mergeCell ref="N5:O5"/>
    <mergeCell ref="B4:K4"/>
    <mergeCell ref="L4:O4"/>
    <mergeCell ref="C7:D7"/>
    <mergeCell ref="E7:F7"/>
  </mergeCells>
  <pageMargins left="0.70866141732283472" right="0.70866141732283472" top="0.74803149606299213" bottom="0.74803149606299213" header="0.31496062992125984" footer="0.31496062992125984"/>
  <pageSetup paperSize="5" scale="74" fitToHeight="0" orientation="landscape" r:id="rId1"/>
  <headerFooter>
    <oddFooter>&amp;L&amp;BCanada Council for the Arts Confidential&amp;B&amp;C&amp;D&amp;RPage &amp;P</oddFooter>
  </headerFooter>
  <rowBreaks count="1" manualBreakCount="1">
    <brk id="14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C00000"/>
  </sheetPr>
  <dimension ref="A1:I27"/>
  <sheetViews>
    <sheetView topLeftCell="I1" workbookViewId="0">
      <selection activeCell="I1" sqref="I1"/>
    </sheetView>
  </sheetViews>
  <sheetFormatPr defaultRowHeight="15"/>
  <cols>
    <col min="1" max="8" width="0" style="153" hidden="1" customWidth="1"/>
    <col min="9" max="16384" width="9.140625" style="203"/>
  </cols>
  <sheetData>
    <row r="1" spans="4:9">
      <c r="I1" s="227" t="s">
        <v>486</v>
      </c>
    </row>
    <row r="4" spans="4:9">
      <c r="D4" s="155" t="s">
        <v>258</v>
      </c>
      <c r="E4" s="154"/>
      <c r="F4" s="154" t="s">
        <v>245</v>
      </c>
    </row>
    <row r="5" spans="4:9">
      <c r="D5" s="154" t="s">
        <v>1</v>
      </c>
      <c r="E5" s="154"/>
      <c r="F5" s="154" t="s">
        <v>244</v>
      </c>
    </row>
    <row r="6" spans="4:9">
      <c r="D6" s="154" t="s">
        <v>257</v>
      </c>
      <c r="E6" s="154"/>
      <c r="F6" s="154" t="s">
        <v>257</v>
      </c>
    </row>
    <row r="7" spans="4:9">
      <c r="D7" s="154" t="s">
        <v>256</v>
      </c>
      <c r="E7" s="154"/>
      <c r="F7" s="154" t="s">
        <v>255</v>
      </c>
    </row>
    <row r="8" spans="4:9">
      <c r="D8" s="154" t="s">
        <v>77</v>
      </c>
      <c r="E8" s="154"/>
      <c r="F8" s="154" t="s">
        <v>77</v>
      </c>
    </row>
    <row r="9" spans="4:9">
      <c r="D9" s="154" t="s">
        <v>254</v>
      </c>
      <c r="E9" s="154"/>
      <c r="F9" s="154" t="s">
        <v>254</v>
      </c>
    </row>
    <row r="10" spans="4:9">
      <c r="D10" s="154" t="s">
        <v>233</v>
      </c>
      <c r="E10" s="154"/>
      <c r="F10" s="154" t="s">
        <v>236</v>
      </c>
    </row>
    <row r="11" spans="4:9">
      <c r="D11" s="154"/>
      <c r="E11" s="154"/>
      <c r="F11" s="154"/>
    </row>
    <row r="12" spans="4:9">
      <c r="D12" s="154"/>
      <c r="E12" s="154"/>
      <c r="F12" s="154"/>
    </row>
    <row r="13" spans="4:9">
      <c r="D13" s="155" t="s">
        <v>253</v>
      </c>
      <c r="E13" s="154"/>
      <c r="F13" s="154" t="s">
        <v>245</v>
      </c>
    </row>
    <row r="14" spans="4:9">
      <c r="D14" s="154" t="s">
        <v>1</v>
      </c>
      <c r="E14" s="154"/>
      <c r="F14" s="154" t="s">
        <v>244</v>
      </c>
    </row>
    <row r="15" spans="4:9">
      <c r="D15" s="154" t="s">
        <v>252</v>
      </c>
      <c r="E15" s="154"/>
      <c r="F15" s="154" t="s">
        <v>251</v>
      </c>
    </row>
    <row r="16" spans="4:9">
      <c r="D16" s="154" t="s">
        <v>250</v>
      </c>
      <c r="E16" s="154"/>
      <c r="F16" s="154" t="s">
        <v>249</v>
      </c>
    </row>
    <row r="17" spans="4:6">
      <c r="D17" s="154" t="s">
        <v>248</v>
      </c>
      <c r="E17" s="154"/>
      <c r="F17" s="154" t="s">
        <v>247</v>
      </c>
    </row>
    <row r="18" spans="4:6">
      <c r="D18" s="154" t="s">
        <v>233</v>
      </c>
      <c r="E18" s="154"/>
      <c r="F18" s="154" t="s">
        <v>236</v>
      </c>
    </row>
    <row r="19" spans="4:6">
      <c r="D19" s="154"/>
      <c r="E19" s="154"/>
      <c r="F19" s="154"/>
    </row>
    <row r="20" spans="4:6">
      <c r="D20" s="154"/>
      <c r="E20" s="154"/>
      <c r="F20" s="154"/>
    </row>
    <row r="21" spans="4:6">
      <c r="D21" s="155" t="s">
        <v>246</v>
      </c>
      <c r="E21" s="154"/>
      <c r="F21" s="154" t="s">
        <v>245</v>
      </c>
    </row>
    <row r="22" spans="4:6">
      <c r="D22" s="154" t="s">
        <v>1</v>
      </c>
      <c r="E22" s="154"/>
      <c r="F22" s="154" t="s">
        <v>244</v>
      </c>
    </row>
    <row r="23" spans="4:6">
      <c r="D23" s="154" t="s">
        <v>243</v>
      </c>
      <c r="E23" s="154"/>
      <c r="F23" s="154" t="s">
        <v>242</v>
      </c>
    </row>
    <row r="24" spans="4:6">
      <c r="D24" s="154" t="s">
        <v>241</v>
      </c>
      <c r="E24" s="154"/>
      <c r="F24" s="154" t="s">
        <v>240</v>
      </c>
    </row>
    <row r="25" spans="4:6">
      <c r="D25" s="154" t="s">
        <v>239</v>
      </c>
      <c r="E25" s="154"/>
      <c r="F25" s="154" t="s">
        <v>238</v>
      </c>
    </row>
    <row r="26" spans="4:6">
      <c r="D26" s="154" t="s">
        <v>234</v>
      </c>
      <c r="E26" s="154"/>
      <c r="F26" s="154" t="s">
        <v>237</v>
      </c>
    </row>
    <row r="27" spans="4:6">
      <c r="D27" s="154" t="s">
        <v>233</v>
      </c>
      <c r="E27" s="154"/>
      <c r="F27" s="154" t="s">
        <v>236</v>
      </c>
    </row>
  </sheetData>
  <sheetProtection password="C54C"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pageSetUpPr fitToPage="1"/>
  </sheetPr>
  <dimension ref="A1:U52"/>
  <sheetViews>
    <sheetView showGridLines="0" zoomScaleNormal="100" workbookViewId="0">
      <selection activeCell="B41" sqref="B41:P42"/>
    </sheetView>
  </sheetViews>
  <sheetFormatPr defaultRowHeight="14.25"/>
  <cols>
    <col min="1" max="1" width="4.7109375" style="22" customWidth="1"/>
    <col min="2" max="16384" width="9.140625" style="22"/>
  </cols>
  <sheetData>
    <row r="1" spans="2:16">
      <c r="B1" s="227" t="s">
        <v>486</v>
      </c>
    </row>
    <row r="2" spans="2:16" ht="15">
      <c r="B2" s="664" t="s">
        <v>285</v>
      </c>
      <c r="C2" s="664"/>
      <c r="D2" s="664"/>
      <c r="E2" s="664"/>
      <c r="F2" s="664"/>
      <c r="G2" s="664"/>
      <c r="H2" s="664"/>
      <c r="I2" s="664"/>
      <c r="J2" s="664"/>
      <c r="K2" s="664"/>
      <c r="L2" s="664"/>
      <c r="M2" s="664"/>
      <c r="N2" s="664"/>
      <c r="O2" s="664"/>
      <c r="P2" s="664"/>
    </row>
    <row r="3" spans="2:16" ht="15">
      <c r="B3" s="669" t="s">
        <v>284</v>
      </c>
      <c r="C3" s="670"/>
      <c r="D3" s="670"/>
      <c r="E3" s="670"/>
      <c r="F3" s="670"/>
      <c r="G3" s="670"/>
      <c r="H3" s="670"/>
      <c r="I3" s="670"/>
      <c r="J3" s="670"/>
      <c r="K3" s="670"/>
      <c r="L3" s="670"/>
      <c r="M3" s="670"/>
      <c r="N3" s="670"/>
      <c r="O3" s="670"/>
      <c r="P3" s="671"/>
    </row>
    <row r="4" spans="2:16" ht="15.75">
      <c r="B4" s="665" t="s">
        <v>283</v>
      </c>
      <c r="C4" s="665"/>
      <c r="D4" s="665"/>
      <c r="E4" s="665"/>
      <c r="F4" s="665"/>
      <c r="G4" s="665"/>
      <c r="H4" s="665"/>
      <c r="I4" s="665"/>
      <c r="J4" s="665"/>
      <c r="K4" s="665"/>
      <c r="L4" s="665"/>
      <c r="M4" s="665"/>
      <c r="N4" s="665"/>
      <c r="O4" s="665"/>
      <c r="P4" s="665"/>
    </row>
    <row r="5" spans="2:16" ht="15.75">
      <c r="B5" s="672" t="s">
        <v>282</v>
      </c>
      <c r="C5" s="672"/>
      <c r="D5" s="672"/>
      <c r="E5" s="672"/>
      <c r="F5" s="672"/>
      <c r="G5" s="672"/>
      <c r="H5" s="672"/>
      <c r="I5" s="672"/>
      <c r="J5" s="672"/>
      <c r="K5" s="672"/>
      <c r="L5" s="672"/>
      <c r="M5" s="672"/>
      <c r="N5" s="672"/>
      <c r="O5" s="672"/>
      <c r="P5" s="672"/>
    </row>
    <row r="6" spans="2:16" ht="15.75">
      <c r="B6" s="226"/>
      <c r="C6" s="226"/>
      <c r="D6" s="226"/>
      <c r="E6" s="226"/>
      <c r="F6" s="226"/>
      <c r="G6" s="226"/>
      <c r="H6" s="226"/>
      <c r="I6" s="226"/>
      <c r="J6" s="226"/>
      <c r="K6" s="226"/>
      <c r="L6" s="226"/>
      <c r="M6" s="226"/>
      <c r="N6" s="226"/>
      <c r="O6" s="226"/>
      <c r="P6" s="226"/>
    </row>
    <row r="8" spans="2:16" s="8" customFormat="1" ht="14.25" customHeight="1">
      <c r="B8" s="673" t="s">
        <v>281</v>
      </c>
      <c r="C8" s="673"/>
      <c r="D8" s="673"/>
      <c r="E8" s="673"/>
      <c r="F8" s="673"/>
      <c r="G8" s="673"/>
      <c r="H8" s="673"/>
      <c r="I8" s="673"/>
      <c r="J8" s="673"/>
      <c r="K8" s="673"/>
      <c r="L8" s="673"/>
      <c r="M8" s="673"/>
      <c r="N8" s="673"/>
      <c r="O8" s="673"/>
      <c r="P8" s="673"/>
    </row>
    <row r="9" spans="2:16" s="8" customFormat="1">
      <c r="B9" s="673"/>
      <c r="C9" s="673"/>
      <c r="D9" s="673"/>
      <c r="E9" s="673"/>
      <c r="F9" s="673"/>
      <c r="G9" s="673"/>
      <c r="H9" s="673"/>
      <c r="I9" s="673"/>
      <c r="J9" s="673"/>
      <c r="K9" s="673"/>
      <c r="L9" s="673"/>
      <c r="M9" s="673"/>
      <c r="N9" s="673"/>
      <c r="O9" s="673"/>
      <c r="P9" s="673"/>
    </row>
    <row r="10" spans="2:16" s="8" customFormat="1">
      <c r="B10" s="673"/>
      <c r="C10" s="673"/>
      <c r="D10" s="673"/>
      <c r="E10" s="673"/>
      <c r="F10" s="673"/>
      <c r="G10" s="673"/>
      <c r="H10" s="673"/>
      <c r="I10" s="673"/>
      <c r="J10" s="673"/>
      <c r="K10" s="673"/>
      <c r="L10" s="673"/>
      <c r="M10" s="673"/>
      <c r="N10" s="673"/>
      <c r="O10" s="673"/>
      <c r="P10" s="673"/>
    </row>
    <row r="11" spans="2:16" s="8" customFormat="1">
      <c r="B11" s="673"/>
      <c r="C11" s="673"/>
      <c r="D11" s="673"/>
      <c r="E11" s="673"/>
      <c r="F11" s="673"/>
      <c r="G11" s="673"/>
      <c r="H11" s="673"/>
      <c r="I11" s="673"/>
      <c r="J11" s="673"/>
      <c r="K11" s="673"/>
      <c r="L11" s="673"/>
      <c r="M11" s="673"/>
      <c r="N11" s="673"/>
      <c r="O11" s="673"/>
      <c r="P11" s="673"/>
    </row>
    <row r="12" spans="2:16" s="8" customFormat="1">
      <c r="B12" s="673"/>
      <c r="C12" s="673"/>
      <c r="D12" s="673"/>
      <c r="E12" s="673"/>
      <c r="F12" s="673"/>
      <c r="G12" s="673"/>
      <c r="H12" s="673"/>
      <c r="I12" s="673"/>
      <c r="J12" s="673"/>
      <c r="K12" s="673"/>
      <c r="L12" s="673"/>
      <c r="M12" s="673"/>
      <c r="N12" s="673"/>
      <c r="O12" s="673"/>
      <c r="P12" s="673"/>
    </row>
    <row r="13" spans="2:16" s="8" customFormat="1" ht="15" thickBot="1"/>
    <row r="14" spans="2:16">
      <c r="B14" s="225" t="s">
        <v>280</v>
      </c>
      <c r="C14" s="224"/>
      <c r="D14" s="224"/>
      <c r="E14" s="224"/>
      <c r="F14" s="224"/>
      <c r="G14" s="224"/>
      <c r="H14" s="224"/>
      <c r="I14" s="224"/>
      <c r="J14" s="224"/>
      <c r="K14" s="224"/>
      <c r="L14" s="224"/>
      <c r="M14" s="224"/>
      <c r="N14" s="224"/>
      <c r="O14" s="224"/>
      <c r="P14" s="223"/>
    </row>
    <row r="15" spans="2:16" ht="30" customHeight="1">
      <c r="B15" s="666" t="s">
        <v>279</v>
      </c>
      <c r="C15" s="667"/>
      <c r="D15" s="667"/>
      <c r="E15" s="667"/>
      <c r="F15" s="667"/>
      <c r="G15" s="667"/>
      <c r="H15" s="667"/>
      <c r="I15" s="667"/>
      <c r="J15" s="667"/>
      <c r="K15" s="667"/>
      <c r="L15" s="667"/>
      <c r="M15" s="667"/>
      <c r="N15" s="667"/>
      <c r="O15" s="667"/>
      <c r="P15" s="668"/>
    </row>
    <row r="16" spans="2:16">
      <c r="B16" s="222"/>
      <c r="C16" s="28"/>
      <c r="D16" s="28"/>
      <c r="E16" s="28"/>
      <c r="F16" s="28"/>
      <c r="G16" s="28"/>
      <c r="H16" s="28"/>
      <c r="I16" s="28"/>
      <c r="J16" s="28"/>
      <c r="K16" s="28"/>
      <c r="L16" s="28"/>
      <c r="M16" s="28"/>
      <c r="N16" s="28"/>
      <c r="O16" s="28"/>
      <c r="P16" s="29"/>
    </row>
    <row r="17" spans="2:16">
      <c r="B17" s="30"/>
      <c r="C17" s="24"/>
      <c r="D17" s="24"/>
      <c r="E17" s="24"/>
      <c r="F17" s="24"/>
      <c r="G17" s="24"/>
      <c r="H17" s="24"/>
      <c r="I17" s="24"/>
      <c r="J17" s="24"/>
      <c r="K17" s="24"/>
      <c r="L17" s="24"/>
      <c r="M17" s="24"/>
      <c r="N17" s="24"/>
      <c r="O17" s="24"/>
      <c r="P17" s="31"/>
    </row>
    <row r="18" spans="2:16">
      <c r="B18" s="30"/>
      <c r="C18" s="24"/>
      <c r="D18" s="24"/>
      <c r="E18" s="24"/>
      <c r="F18" s="24"/>
      <c r="G18" s="24"/>
      <c r="H18" s="24"/>
      <c r="I18" s="24"/>
      <c r="J18" s="24"/>
      <c r="K18" s="24"/>
      <c r="L18" s="24"/>
      <c r="M18" s="24"/>
      <c r="N18" s="24"/>
      <c r="O18" s="24"/>
      <c r="P18" s="31"/>
    </row>
    <row r="19" spans="2:16">
      <c r="B19" s="30" t="s">
        <v>262</v>
      </c>
      <c r="C19" s="24"/>
      <c r="D19" s="24"/>
      <c r="E19" s="24"/>
      <c r="F19" s="24"/>
      <c r="G19" s="24"/>
      <c r="H19" s="24"/>
      <c r="I19" s="24"/>
      <c r="J19" s="24"/>
      <c r="K19" s="24"/>
      <c r="L19" s="24"/>
      <c r="M19" s="24"/>
      <c r="N19" s="24"/>
      <c r="O19" s="24"/>
      <c r="P19" s="31"/>
    </row>
    <row r="20" spans="2:16" s="8" customFormat="1">
      <c r="B20" s="12" t="s">
        <v>261</v>
      </c>
      <c r="C20" s="9"/>
      <c r="D20" s="9"/>
      <c r="E20" s="9"/>
      <c r="F20" s="9"/>
      <c r="G20" s="9"/>
      <c r="H20" s="9"/>
      <c r="I20" s="9"/>
      <c r="J20" s="9"/>
      <c r="K20" s="9"/>
      <c r="L20" s="9"/>
      <c r="M20" s="9"/>
      <c r="N20" s="9"/>
      <c r="O20" s="9"/>
      <c r="P20" s="13"/>
    </row>
    <row r="21" spans="2:16" s="8" customFormat="1">
      <c r="B21" s="12" t="s">
        <v>260</v>
      </c>
      <c r="C21" s="9"/>
      <c r="D21" s="9"/>
      <c r="E21" s="9"/>
      <c r="F21" s="9"/>
      <c r="G21" s="9"/>
      <c r="H21" s="9"/>
      <c r="I21" s="9"/>
      <c r="J21" s="9"/>
      <c r="K21" s="9"/>
      <c r="L21" s="9"/>
      <c r="M21" s="9"/>
      <c r="N21" s="9"/>
      <c r="O21" s="9"/>
      <c r="P21" s="13"/>
    </row>
    <row r="22" spans="2:16" ht="15" thickBot="1">
      <c r="B22" s="32"/>
      <c r="C22" s="33"/>
      <c r="D22" s="33"/>
      <c r="E22" s="33"/>
      <c r="F22" s="33"/>
      <c r="G22" s="33"/>
      <c r="H22" s="33"/>
      <c r="I22" s="33"/>
      <c r="J22" s="33"/>
      <c r="K22" s="33"/>
      <c r="L22" s="33"/>
      <c r="M22" s="33"/>
      <c r="N22" s="33"/>
      <c r="O22" s="33"/>
      <c r="P22" s="34"/>
    </row>
    <row r="23" spans="2:16">
      <c r="B23" s="24"/>
      <c r="C23" s="24"/>
      <c r="D23" s="24"/>
      <c r="E23" s="24"/>
      <c r="F23" s="24"/>
      <c r="G23" s="24"/>
      <c r="H23" s="24"/>
      <c r="I23" s="24"/>
      <c r="J23" s="24"/>
      <c r="K23" s="24"/>
      <c r="L23" s="24"/>
      <c r="M23" s="24"/>
      <c r="N23" s="35"/>
      <c r="O23" s="24"/>
      <c r="P23" s="24"/>
    </row>
    <row r="24" spans="2:16">
      <c r="B24" s="22" t="s">
        <v>0</v>
      </c>
      <c r="M24" s="23"/>
    </row>
    <row r="25" spans="2:16">
      <c r="M25" s="23"/>
    </row>
    <row r="26" spans="2:16">
      <c r="B26" s="22" t="s">
        <v>278</v>
      </c>
    </row>
    <row r="27" spans="2:16">
      <c r="C27" s="22" t="s">
        <v>277</v>
      </c>
    </row>
    <row r="28" spans="2:16" s="20" customFormat="1">
      <c r="C28" s="662" t="s">
        <v>276</v>
      </c>
      <c r="D28" s="662"/>
      <c r="E28" s="662"/>
      <c r="F28" s="662"/>
      <c r="G28" s="662"/>
      <c r="H28" s="662"/>
      <c r="I28" s="662"/>
      <c r="J28" s="662"/>
      <c r="K28" s="662"/>
      <c r="L28" s="662"/>
      <c r="M28" s="662"/>
      <c r="N28" s="662"/>
      <c r="O28" s="662"/>
    </row>
    <row r="29" spans="2:16" s="20" customFormat="1">
      <c r="C29" s="662"/>
      <c r="D29" s="662"/>
      <c r="E29" s="662"/>
      <c r="F29" s="662"/>
      <c r="G29" s="662"/>
      <c r="H29" s="662"/>
      <c r="I29" s="662"/>
      <c r="J29" s="662"/>
      <c r="K29" s="662"/>
      <c r="L29" s="662"/>
      <c r="M29" s="662"/>
      <c r="N29" s="662"/>
      <c r="O29" s="662"/>
    </row>
    <row r="30" spans="2:16">
      <c r="C30" s="663" t="s">
        <v>275</v>
      </c>
      <c r="D30" s="663"/>
      <c r="E30" s="663"/>
      <c r="F30" s="663"/>
      <c r="G30" s="663"/>
      <c r="H30" s="663"/>
      <c r="I30" s="663"/>
      <c r="J30" s="663"/>
      <c r="K30" s="663"/>
      <c r="L30" s="663"/>
      <c r="M30" s="663"/>
      <c r="N30" s="663"/>
      <c r="O30" s="663"/>
      <c r="P30" s="663"/>
    </row>
    <row r="31" spans="2:16">
      <c r="C31" s="663"/>
      <c r="D31" s="663"/>
      <c r="E31" s="663"/>
      <c r="F31" s="663"/>
      <c r="G31" s="663"/>
      <c r="H31" s="663"/>
      <c r="I31" s="663"/>
      <c r="J31" s="663"/>
      <c r="K31" s="663"/>
      <c r="L31" s="663"/>
      <c r="M31" s="663"/>
      <c r="N31" s="663"/>
      <c r="O31" s="663"/>
      <c r="P31" s="663"/>
    </row>
    <row r="32" spans="2:16">
      <c r="C32" s="210"/>
      <c r="D32" s="210"/>
      <c r="E32" s="210"/>
      <c r="F32" s="210"/>
      <c r="G32" s="210"/>
      <c r="H32" s="210"/>
      <c r="I32" s="210"/>
      <c r="J32" s="210"/>
      <c r="K32" s="210"/>
      <c r="L32" s="210"/>
      <c r="M32" s="210"/>
      <c r="N32" s="210"/>
      <c r="O32" s="210"/>
      <c r="P32" s="210"/>
    </row>
    <row r="33" spans="1:21">
      <c r="B33" s="22" t="s">
        <v>8</v>
      </c>
      <c r="C33" s="20"/>
      <c r="D33" s="20"/>
      <c r="E33" s="20"/>
      <c r="F33" s="20"/>
      <c r="G33" s="20"/>
      <c r="H33" s="20"/>
      <c r="I33" s="20"/>
      <c r="J33" s="20"/>
      <c r="K33" s="20"/>
      <c r="L33" s="20"/>
      <c r="M33" s="20"/>
      <c r="N33" s="20"/>
      <c r="O33" s="20"/>
      <c r="P33" s="20"/>
    </row>
    <row r="34" spans="1:21">
      <c r="B34" s="22" t="s">
        <v>274</v>
      </c>
    </row>
    <row r="37" spans="1:21" s="220" customFormat="1">
      <c r="A37" s="221"/>
      <c r="B37" s="219" t="s">
        <v>273</v>
      </c>
      <c r="C37" s="219"/>
      <c r="D37" s="215"/>
      <c r="E37" s="215"/>
      <c r="F37" s="215"/>
      <c r="G37" s="215"/>
      <c r="H37" s="215"/>
      <c r="I37" s="215"/>
      <c r="J37" s="215"/>
      <c r="K37" s="215"/>
      <c r="L37" s="215"/>
      <c r="M37" s="215"/>
      <c r="N37" s="215"/>
      <c r="O37" s="215"/>
      <c r="P37" s="215"/>
      <c r="Q37" s="215"/>
      <c r="R37" s="215"/>
      <c r="T37" s="219"/>
    </row>
    <row r="38" spans="1:21" s="158" customFormat="1">
      <c r="A38" s="216"/>
      <c r="B38" s="219"/>
      <c r="C38" s="218" t="s">
        <v>272</v>
      </c>
      <c r="D38" s="217"/>
      <c r="E38" s="217"/>
      <c r="F38" s="217"/>
      <c r="G38" s="217"/>
      <c r="H38" s="217"/>
      <c r="I38" s="217"/>
      <c r="J38" s="217"/>
      <c r="K38" s="217"/>
      <c r="L38" s="217"/>
      <c r="M38" s="217"/>
      <c r="N38" s="217"/>
      <c r="O38" s="217"/>
      <c r="P38" s="214"/>
      <c r="Q38" s="214"/>
      <c r="R38" s="214"/>
      <c r="T38" s="213"/>
    </row>
    <row r="39" spans="1:21" s="158" customFormat="1">
      <c r="A39" s="216"/>
      <c r="B39" s="219"/>
      <c r="C39" s="218" t="s">
        <v>271</v>
      </c>
      <c r="D39" s="217"/>
      <c r="E39" s="217"/>
      <c r="F39" s="217"/>
      <c r="G39" s="217"/>
      <c r="H39" s="217"/>
      <c r="I39" s="217"/>
      <c r="J39" s="217"/>
      <c r="K39" s="217"/>
      <c r="L39" s="217"/>
      <c r="M39" s="217"/>
      <c r="N39" s="217"/>
      <c r="O39" s="217"/>
      <c r="P39" s="214"/>
      <c r="Q39" s="214"/>
      <c r="R39" s="214"/>
      <c r="T39" s="213"/>
    </row>
    <row r="40" spans="1:21" s="158" customFormat="1" ht="14.25" customHeight="1">
      <c r="B40" s="216"/>
      <c r="C40" s="657" t="s">
        <v>270</v>
      </c>
      <c r="D40" s="657"/>
      <c r="E40" s="657"/>
      <c r="F40" s="657"/>
      <c r="G40" s="657"/>
      <c r="H40" s="657"/>
      <c r="I40" s="657"/>
      <c r="J40" s="657"/>
      <c r="K40" s="657"/>
      <c r="L40" s="657"/>
      <c r="M40" s="657"/>
      <c r="N40" s="657"/>
      <c r="O40" s="657"/>
      <c r="P40" s="657"/>
      <c r="Q40" s="215"/>
      <c r="R40" s="214"/>
      <c r="S40" s="214"/>
      <c r="U40" s="213"/>
    </row>
    <row r="41" spans="1:21" s="158" customFormat="1" ht="14.25" customHeight="1">
      <c r="B41" s="658" t="s">
        <v>269</v>
      </c>
      <c r="C41" s="658"/>
      <c r="D41" s="658"/>
      <c r="E41" s="658"/>
      <c r="F41" s="658"/>
      <c r="G41" s="658"/>
      <c r="H41" s="658"/>
      <c r="I41" s="658"/>
      <c r="J41" s="658"/>
      <c r="K41" s="658"/>
      <c r="L41" s="658"/>
      <c r="M41" s="658"/>
      <c r="N41" s="658"/>
      <c r="O41" s="658"/>
      <c r="P41" s="658"/>
    </row>
    <row r="42" spans="1:21" s="158" customFormat="1" ht="14.25" customHeight="1">
      <c r="B42" s="658"/>
      <c r="C42" s="658"/>
      <c r="D42" s="658"/>
      <c r="E42" s="658"/>
      <c r="F42" s="658"/>
      <c r="G42" s="658"/>
      <c r="H42" s="658"/>
      <c r="I42" s="658"/>
      <c r="J42" s="658"/>
      <c r="K42" s="658"/>
      <c r="L42" s="658"/>
      <c r="M42" s="658"/>
      <c r="N42" s="658"/>
      <c r="O42" s="658"/>
      <c r="P42" s="658"/>
    </row>
    <row r="43" spans="1:21" s="158" customFormat="1" ht="14.25" customHeight="1">
      <c r="C43" s="659" t="s">
        <v>268</v>
      </c>
      <c r="D43" s="659"/>
      <c r="E43" s="659"/>
      <c r="F43" s="659"/>
      <c r="G43" s="659"/>
      <c r="H43" s="659"/>
      <c r="I43" s="659"/>
      <c r="J43" s="659"/>
      <c r="K43" s="659"/>
      <c r="L43" s="659"/>
      <c r="M43" s="659"/>
      <c r="N43" s="659"/>
      <c r="O43" s="659"/>
      <c r="P43" s="659"/>
    </row>
    <row r="44" spans="1:21" s="158" customFormat="1" ht="14.25" customHeight="1">
      <c r="C44" s="659"/>
      <c r="D44" s="659"/>
      <c r="E44" s="659"/>
      <c r="F44" s="659"/>
      <c r="G44" s="659"/>
      <c r="H44" s="659"/>
      <c r="I44" s="659"/>
      <c r="J44" s="659"/>
      <c r="K44" s="659"/>
      <c r="L44" s="659"/>
      <c r="M44" s="659"/>
      <c r="N44" s="659"/>
      <c r="O44" s="659"/>
      <c r="P44" s="659"/>
    </row>
    <row r="45" spans="1:21" s="158" customFormat="1">
      <c r="C45" s="660" t="s">
        <v>267</v>
      </c>
      <c r="D45" s="660"/>
      <c r="E45" s="660"/>
      <c r="F45" s="660"/>
      <c r="G45" s="660"/>
      <c r="H45" s="660"/>
      <c r="I45" s="660"/>
      <c r="J45" s="660"/>
      <c r="K45" s="660"/>
      <c r="L45" s="660"/>
      <c r="M45" s="660"/>
      <c r="N45" s="660"/>
      <c r="O45" s="660"/>
      <c r="P45" s="660"/>
    </row>
    <row r="46" spans="1:21">
      <c r="C46" s="212"/>
      <c r="D46" s="212"/>
      <c r="E46" s="156"/>
      <c r="F46" s="156"/>
      <c r="G46" s="156"/>
      <c r="H46" s="156"/>
      <c r="I46" s="156"/>
      <c r="J46" s="156"/>
      <c r="K46" s="156"/>
      <c r="L46" s="156"/>
      <c r="M46" s="156"/>
      <c r="N46" s="156"/>
      <c r="O46" s="156"/>
      <c r="P46" s="156"/>
    </row>
    <row r="47" spans="1:21">
      <c r="C47" s="212"/>
      <c r="D47" s="211"/>
      <c r="E47" s="204"/>
      <c r="F47" s="204"/>
      <c r="G47" s="204"/>
      <c r="H47" s="204"/>
      <c r="I47" s="204"/>
      <c r="J47" s="204"/>
      <c r="K47" s="204"/>
      <c r="L47" s="204"/>
      <c r="M47" s="204"/>
      <c r="N47" s="204"/>
      <c r="O47" s="204"/>
      <c r="P47" s="204"/>
    </row>
    <row r="48" spans="1:21">
      <c r="C48" s="210"/>
      <c r="D48" s="210"/>
      <c r="E48" s="210"/>
      <c r="F48" s="210"/>
      <c r="G48" s="210"/>
      <c r="H48" s="210"/>
      <c r="I48" s="210"/>
      <c r="J48" s="210"/>
      <c r="K48" s="210"/>
      <c r="L48" s="210"/>
      <c r="M48" s="210"/>
      <c r="N48" s="210"/>
      <c r="O48" s="210"/>
      <c r="P48" s="210"/>
    </row>
    <row r="49" spans="2:19" s="208" customFormat="1">
      <c r="B49" s="661" t="s">
        <v>266</v>
      </c>
      <c r="C49" s="661"/>
      <c r="D49" s="661"/>
      <c r="E49" s="661"/>
      <c r="F49" s="661"/>
      <c r="G49" s="661"/>
      <c r="H49" s="661"/>
      <c r="I49" s="661"/>
      <c r="J49" s="661"/>
      <c r="K49" s="661"/>
      <c r="L49" s="661"/>
      <c r="M49" s="661"/>
      <c r="N49" s="661"/>
      <c r="O49" s="661"/>
      <c r="P49" s="661"/>
      <c r="S49" s="209"/>
    </row>
    <row r="50" spans="2:19" s="208" customFormat="1">
      <c r="B50" s="661"/>
      <c r="C50" s="661"/>
      <c r="D50" s="661"/>
      <c r="E50" s="661"/>
      <c r="F50" s="661"/>
      <c r="G50" s="661"/>
      <c r="H50" s="661"/>
      <c r="I50" s="661"/>
      <c r="J50" s="661"/>
      <c r="K50" s="661"/>
      <c r="L50" s="661"/>
      <c r="M50" s="661"/>
      <c r="N50" s="661"/>
      <c r="O50" s="661"/>
      <c r="P50" s="661"/>
      <c r="S50" s="209"/>
    </row>
    <row r="51" spans="2:19">
      <c r="B51" s="22" t="s">
        <v>265</v>
      </c>
      <c r="S51" s="23"/>
    </row>
    <row r="52" spans="2:19">
      <c r="B52" s="22" t="s">
        <v>264</v>
      </c>
    </row>
  </sheetData>
  <sheetProtection password="C14C" sheet="1" objects="1" scenarios="1" formatRows="0"/>
  <mergeCells count="13">
    <mergeCell ref="C28:O29"/>
    <mergeCell ref="C30:P31"/>
    <mergeCell ref="B2:P2"/>
    <mergeCell ref="B4:P4"/>
    <mergeCell ref="B15:P15"/>
    <mergeCell ref="B3:P3"/>
    <mergeCell ref="B5:P5"/>
    <mergeCell ref="B8:P12"/>
    <mergeCell ref="C40:P40"/>
    <mergeCell ref="B41:P42"/>
    <mergeCell ref="C43:P44"/>
    <mergeCell ref="C45:P45"/>
    <mergeCell ref="B49:P50"/>
  </mergeCells>
  <pageMargins left="0.70866141732283472" right="0.70866141732283472" top="0.74803149606299213" bottom="0.74803149606299213" header="0.31496062992125984" footer="0.31496062992125984"/>
  <pageSetup scale="80" fitToHeight="0" orientation="landscape" r:id="rId1"/>
  <headerFooter>
    <oddFooter>&amp;L&amp;BCanada Council for the Arts Confidential&amp;B&amp;C&amp;D&amp;RPage &amp;P</oddFooter>
  </headerFooter>
  <rowBreaks count="1" manualBreakCount="1">
    <brk id="3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pageSetUpPr fitToPage="1"/>
  </sheetPr>
  <dimension ref="A1:L164"/>
  <sheetViews>
    <sheetView showGridLines="0" zoomScale="90" zoomScaleNormal="90" workbookViewId="0">
      <pane ySplit="6" topLeftCell="A7" activePane="bottomLeft" state="frozen"/>
      <selection pane="bottomLeft" activeCell="A7" sqref="A7"/>
    </sheetView>
  </sheetViews>
  <sheetFormatPr defaultRowHeight="14.25"/>
  <cols>
    <col min="1" max="1" width="3.28515625" style="8" customWidth="1"/>
    <col min="2" max="2" width="29.28515625" style="8" customWidth="1"/>
    <col min="3" max="4" width="14.28515625" style="8" customWidth="1"/>
    <col min="5" max="5" width="14.85546875" style="8" customWidth="1"/>
    <col min="6" max="6" width="13.7109375" style="8" customWidth="1"/>
    <col min="7" max="7" width="14.85546875" style="8" customWidth="1"/>
    <col min="8" max="8" width="13.7109375" style="8" customWidth="1"/>
    <col min="9" max="9" width="56.140625" style="228" customWidth="1"/>
    <col min="10" max="16384" width="9.140625" style="8"/>
  </cols>
  <sheetData>
    <row r="1" spans="1:12">
      <c r="B1" s="227" t="s">
        <v>486</v>
      </c>
    </row>
    <row r="2" spans="1:12" s="289" customFormat="1" ht="18.75" customHeight="1">
      <c r="B2" s="736" t="s">
        <v>360</v>
      </c>
      <c r="C2" s="736"/>
      <c r="D2" s="736"/>
      <c r="E2" s="736"/>
      <c r="F2" s="736"/>
      <c r="G2" s="736"/>
      <c r="H2" s="736"/>
      <c r="I2" s="736"/>
    </row>
    <row r="3" spans="1:12" s="289" customFormat="1" ht="6.75" customHeight="1">
      <c r="B3" s="292"/>
      <c r="C3" s="292"/>
      <c r="D3" s="292"/>
      <c r="E3" s="291"/>
      <c r="F3" s="290"/>
      <c r="G3" s="290"/>
      <c r="H3" s="290"/>
      <c r="I3" s="290"/>
    </row>
    <row r="4" spans="1:12" s="289" customFormat="1" ht="15" customHeight="1">
      <c r="B4" s="737" t="s">
        <v>359</v>
      </c>
      <c r="C4" s="737"/>
      <c r="D4" s="737"/>
      <c r="E4" s="737"/>
      <c r="F4" s="737"/>
      <c r="G4" s="737"/>
      <c r="H4" s="737"/>
      <c r="I4" s="737"/>
      <c r="L4" s="293"/>
    </row>
    <row r="5" spans="1:12" s="289" customFormat="1" ht="6.75" customHeight="1">
      <c r="B5" s="292"/>
      <c r="C5" s="292"/>
      <c r="D5" s="292"/>
      <c r="E5" s="291"/>
      <c r="F5" s="290"/>
      <c r="G5" s="290"/>
      <c r="H5" s="290"/>
      <c r="I5" s="290"/>
      <c r="L5" s="21"/>
    </row>
    <row r="6" spans="1:12" ht="29.25">
      <c r="A6" s="9"/>
      <c r="B6" s="744" t="s">
        <v>358</v>
      </c>
      <c r="C6" s="745"/>
      <c r="D6" s="746"/>
      <c r="E6" s="261" t="s">
        <v>324</v>
      </c>
      <c r="F6" s="265" t="s">
        <v>357</v>
      </c>
      <c r="G6" s="265" t="s">
        <v>322</v>
      </c>
      <c r="H6" s="261" t="s">
        <v>321</v>
      </c>
      <c r="I6" s="288" t="s">
        <v>320</v>
      </c>
      <c r="L6" s="21"/>
    </row>
    <row r="7" spans="1:12" ht="15">
      <c r="A7" s="284"/>
      <c r="B7" s="284"/>
      <c r="C7" s="284"/>
      <c r="D7" s="284"/>
      <c r="E7" s="286" t="s">
        <v>19</v>
      </c>
      <c r="F7" s="287" t="s">
        <v>19</v>
      </c>
      <c r="G7" s="287" t="s">
        <v>19</v>
      </c>
      <c r="H7" s="286" t="s">
        <v>19</v>
      </c>
      <c r="I7" s="285"/>
    </row>
    <row r="8" spans="1:12" ht="6.75" customHeight="1">
      <c r="A8" s="284"/>
      <c r="B8" s="284"/>
      <c r="C8" s="284"/>
      <c r="D8" s="284"/>
      <c r="E8" s="283"/>
      <c r="F8" s="283"/>
      <c r="G8" s="283"/>
      <c r="H8" s="283"/>
      <c r="L8" s="21"/>
    </row>
    <row r="9" spans="1:12" ht="15">
      <c r="B9" s="738" t="s">
        <v>356</v>
      </c>
      <c r="C9" s="739"/>
      <c r="D9" s="739"/>
      <c r="E9" s="739"/>
      <c r="F9" s="739"/>
      <c r="G9" s="739"/>
      <c r="H9" s="739"/>
      <c r="I9" s="740"/>
    </row>
    <row r="10" spans="1:12" ht="30" customHeight="1">
      <c r="B10" s="747" t="s">
        <v>355</v>
      </c>
      <c r="C10" s="748"/>
      <c r="D10" s="749"/>
      <c r="E10" s="741"/>
      <c r="F10" s="742"/>
      <c r="G10" s="742"/>
      <c r="H10" s="742"/>
      <c r="I10" s="743"/>
    </row>
    <row r="11" spans="1:12" ht="69.75" customHeight="1">
      <c r="B11" s="750" t="s">
        <v>354</v>
      </c>
      <c r="C11" s="751"/>
      <c r="D11" s="752"/>
      <c r="E11" s="275"/>
      <c r="F11" s="274"/>
      <c r="G11" s="274"/>
      <c r="H11" s="273"/>
      <c r="I11" s="236"/>
    </row>
    <row r="12" spans="1:12">
      <c r="B12" s="733" t="s">
        <v>353</v>
      </c>
      <c r="C12" s="734"/>
      <c r="D12" s="735"/>
      <c r="E12" s="275"/>
      <c r="F12" s="274"/>
      <c r="G12" s="274"/>
      <c r="H12" s="273"/>
      <c r="I12" s="236"/>
    </row>
    <row r="13" spans="1:12">
      <c r="B13" s="680"/>
      <c r="C13" s="681"/>
      <c r="D13" s="682"/>
      <c r="E13" s="275"/>
      <c r="F13" s="274"/>
      <c r="G13" s="274"/>
      <c r="H13" s="273"/>
      <c r="I13" s="236"/>
    </row>
    <row r="14" spans="1:12">
      <c r="B14" s="680"/>
      <c r="C14" s="681"/>
      <c r="D14" s="682"/>
      <c r="E14" s="275"/>
      <c r="F14" s="274"/>
      <c r="G14" s="274"/>
      <c r="H14" s="273"/>
      <c r="I14" s="236"/>
    </row>
    <row r="15" spans="1:12">
      <c r="B15" s="680"/>
      <c r="C15" s="681"/>
      <c r="D15" s="682"/>
      <c r="E15" s="275"/>
      <c r="F15" s="274"/>
      <c r="G15" s="274"/>
      <c r="H15" s="273"/>
      <c r="I15" s="236"/>
    </row>
    <row r="16" spans="1:12">
      <c r="B16" s="680"/>
      <c r="C16" s="681"/>
      <c r="D16" s="682"/>
      <c r="E16" s="275"/>
      <c r="F16" s="274"/>
      <c r="G16" s="274"/>
      <c r="H16" s="273"/>
      <c r="I16" s="236"/>
    </row>
    <row r="17" spans="2:12">
      <c r="B17" s="680"/>
      <c r="C17" s="681"/>
      <c r="D17" s="682"/>
      <c r="E17" s="282"/>
      <c r="F17" s="281"/>
      <c r="G17" s="281"/>
      <c r="H17" s="280"/>
      <c r="I17" s="236"/>
    </row>
    <row r="18" spans="2:12" ht="15">
      <c r="B18" s="683" t="s">
        <v>352</v>
      </c>
      <c r="C18" s="684"/>
      <c r="D18" s="685"/>
      <c r="E18" s="238">
        <f>SUM(E11:E17)</f>
        <v>0</v>
      </c>
      <c r="F18" s="237">
        <f>SUM(F11:F17)</f>
        <v>0</v>
      </c>
      <c r="G18" s="237">
        <f>SUM(G11:G17)</f>
        <v>0</v>
      </c>
      <c r="H18" s="238">
        <f>SUM(H11:H17)</f>
        <v>0</v>
      </c>
      <c r="I18" s="236"/>
    </row>
    <row r="19" spans="2:12" ht="6.75" customHeight="1">
      <c r="E19" s="241"/>
      <c r="F19" s="241"/>
      <c r="G19" s="241"/>
      <c r="H19" s="241"/>
      <c r="L19" s="18"/>
    </row>
    <row r="20" spans="2:12" ht="15" customHeight="1">
      <c r="B20" s="728" t="s">
        <v>351</v>
      </c>
      <c r="C20" s="728"/>
      <c r="D20" s="728"/>
      <c r="E20" s="728"/>
      <c r="F20" s="728"/>
      <c r="G20" s="728"/>
      <c r="H20" s="728"/>
      <c r="I20" s="728"/>
    </row>
    <row r="21" spans="2:12" s="17" customFormat="1">
      <c r="B21" s="730" t="s">
        <v>350</v>
      </c>
      <c r="C21" s="731"/>
      <c r="D21" s="732"/>
      <c r="E21" s="275"/>
      <c r="F21" s="274"/>
      <c r="G21" s="274"/>
      <c r="H21" s="273"/>
      <c r="I21" s="236"/>
    </row>
    <row r="22" spans="2:12" s="17" customFormat="1">
      <c r="B22" s="730" t="s">
        <v>349</v>
      </c>
      <c r="C22" s="731"/>
      <c r="D22" s="732"/>
      <c r="E22" s="275"/>
      <c r="F22" s="274"/>
      <c r="G22" s="274"/>
      <c r="H22" s="273"/>
      <c r="I22" s="236"/>
    </row>
    <row r="23" spans="2:12">
      <c r="B23" s="730" t="s">
        <v>348</v>
      </c>
      <c r="C23" s="731"/>
      <c r="D23" s="732"/>
      <c r="E23" s="275"/>
      <c r="F23" s="274"/>
      <c r="G23" s="274"/>
      <c r="H23" s="273"/>
      <c r="I23" s="236"/>
    </row>
    <row r="24" spans="2:12" ht="30.75" customHeight="1">
      <c r="B24" s="733" t="s">
        <v>347</v>
      </c>
      <c r="C24" s="734"/>
      <c r="D24" s="735"/>
      <c r="E24" s="275"/>
      <c r="F24" s="274"/>
      <c r="G24" s="274"/>
      <c r="H24" s="273"/>
      <c r="I24" s="236"/>
    </row>
    <row r="25" spans="2:12" ht="15.75">
      <c r="B25" s="691" t="s">
        <v>346</v>
      </c>
      <c r="C25" s="692"/>
      <c r="D25" s="693"/>
      <c r="E25" s="714"/>
      <c r="F25" s="714"/>
      <c r="G25" s="714"/>
      <c r="H25" s="714"/>
      <c r="I25" s="714"/>
    </row>
    <row r="26" spans="2:12">
      <c r="B26" s="718"/>
      <c r="C26" s="719"/>
      <c r="D26" s="720"/>
      <c r="E26" s="275"/>
      <c r="F26" s="274"/>
      <c r="G26" s="274"/>
      <c r="H26" s="273"/>
      <c r="I26" s="236"/>
    </row>
    <row r="27" spans="2:12" ht="15">
      <c r="B27" s="683" t="s">
        <v>345</v>
      </c>
      <c r="C27" s="684"/>
      <c r="D27" s="685"/>
      <c r="E27" s="238">
        <f>+SUM(E21:E24,E26)</f>
        <v>0</v>
      </c>
      <c r="F27" s="237">
        <f>+SUM(F21:F24,F26)</f>
        <v>0</v>
      </c>
      <c r="G27" s="237">
        <f>+SUM(G21:G24,G26)</f>
        <v>0</v>
      </c>
      <c r="H27" s="238">
        <f>+SUM(H21:H24,H26)</f>
        <v>0</v>
      </c>
      <c r="I27" s="236"/>
    </row>
    <row r="28" spans="2:12" ht="6.75" customHeight="1">
      <c r="E28" s="241"/>
      <c r="F28" s="241"/>
      <c r="G28" s="241"/>
      <c r="H28" s="241"/>
      <c r="L28" s="18"/>
    </row>
    <row r="29" spans="2:12" ht="15">
      <c r="B29" s="728" t="s">
        <v>344</v>
      </c>
      <c r="C29" s="728"/>
      <c r="D29" s="728"/>
      <c r="E29" s="728"/>
      <c r="F29" s="728"/>
      <c r="G29" s="728"/>
      <c r="H29" s="728"/>
      <c r="I29" s="728"/>
      <c r="L29" s="18"/>
    </row>
    <row r="30" spans="2:12" ht="30.75" customHeight="1">
      <c r="B30" s="721" t="s">
        <v>343</v>
      </c>
      <c r="C30" s="722"/>
      <c r="D30" s="723"/>
      <c r="E30" s="714"/>
      <c r="F30" s="714"/>
      <c r="G30" s="714"/>
      <c r="H30" s="714"/>
      <c r="I30" s="714"/>
      <c r="L30" s="18"/>
    </row>
    <row r="31" spans="2:12" ht="15.75">
      <c r="B31" s="724" t="s">
        <v>342</v>
      </c>
      <c r="C31" s="725"/>
      <c r="D31" s="726"/>
      <c r="E31" s="714"/>
      <c r="F31" s="714"/>
      <c r="G31" s="714"/>
      <c r="H31" s="714"/>
      <c r="I31" s="714"/>
      <c r="L31" s="18"/>
    </row>
    <row r="32" spans="2:12">
      <c r="B32" s="680"/>
      <c r="C32" s="681"/>
      <c r="D32" s="682"/>
      <c r="E32" s="275"/>
      <c r="F32" s="274"/>
      <c r="G32" s="274"/>
      <c r="H32" s="273"/>
      <c r="I32" s="236"/>
      <c r="L32" s="18"/>
    </row>
    <row r="33" spans="2:12">
      <c r="B33" s="680"/>
      <c r="C33" s="681"/>
      <c r="D33" s="682"/>
      <c r="E33" s="275"/>
      <c r="F33" s="274"/>
      <c r="G33" s="274"/>
      <c r="H33" s="273"/>
      <c r="I33" s="236"/>
      <c r="L33" s="157"/>
    </row>
    <row r="34" spans="2:12" ht="15.75">
      <c r="B34" s="724" t="s">
        <v>341</v>
      </c>
      <c r="C34" s="725"/>
      <c r="D34" s="726"/>
      <c r="E34" s="714"/>
      <c r="F34" s="714"/>
      <c r="G34" s="714"/>
      <c r="H34" s="714"/>
      <c r="I34" s="714"/>
      <c r="L34" s="18"/>
    </row>
    <row r="35" spans="2:12">
      <c r="B35" s="680"/>
      <c r="C35" s="681"/>
      <c r="D35" s="682"/>
      <c r="E35" s="275"/>
      <c r="F35" s="274"/>
      <c r="G35" s="274"/>
      <c r="H35" s="273"/>
      <c r="I35" s="236"/>
    </row>
    <row r="36" spans="2:12">
      <c r="B36" s="680"/>
      <c r="C36" s="681"/>
      <c r="D36" s="682"/>
      <c r="E36" s="275"/>
      <c r="F36" s="274"/>
      <c r="G36" s="274"/>
      <c r="H36" s="273"/>
      <c r="I36" s="236"/>
    </row>
    <row r="37" spans="2:12" ht="15.75">
      <c r="B37" s="724" t="s">
        <v>340</v>
      </c>
      <c r="C37" s="725"/>
      <c r="D37" s="726"/>
      <c r="E37" s="714"/>
      <c r="F37" s="714"/>
      <c r="G37" s="714"/>
      <c r="H37" s="714"/>
      <c r="I37" s="714"/>
    </row>
    <row r="38" spans="2:12">
      <c r="B38" s="680"/>
      <c r="C38" s="681"/>
      <c r="D38" s="682"/>
      <c r="E38" s="275"/>
      <c r="F38" s="274"/>
      <c r="G38" s="274"/>
      <c r="H38" s="273"/>
      <c r="I38" s="236"/>
    </row>
    <row r="39" spans="2:12">
      <c r="B39" s="680"/>
      <c r="C39" s="681"/>
      <c r="D39" s="682"/>
      <c r="E39" s="275"/>
      <c r="F39" s="274"/>
      <c r="G39" s="274"/>
      <c r="H39" s="273"/>
      <c r="I39" s="236"/>
    </row>
    <row r="40" spans="2:12" ht="15.75">
      <c r="B40" s="691" t="s">
        <v>339</v>
      </c>
      <c r="C40" s="692"/>
      <c r="D40" s="693"/>
      <c r="E40" s="714"/>
      <c r="F40" s="714"/>
      <c r="G40" s="714"/>
      <c r="H40" s="714"/>
      <c r="I40" s="714"/>
    </row>
    <row r="41" spans="2:12">
      <c r="B41" s="680"/>
      <c r="C41" s="681"/>
      <c r="D41" s="682"/>
      <c r="E41" s="275"/>
      <c r="F41" s="274"/>
      <c r="G41" s="274"/>
      <c r="H41" s="273"/>
      <c r="I41" s="236"/>
    </row>
    <row r="42" spans="2:12">
      <c r="B42" s="680"/>
      <c r="C42" s="681"/>
      <c r="D42" s="682"/>
      <c r="E42" s="282"/>
      <c r="F42" s="281"/>
      <c r="G42" s="281"/>
      <c r="H42" s="280"/>
      <c r="I42" s="236"/>
    </row>
    <row r="43" spans="2:12" s="9" customFormat="1" ht="15.75">
      <c r="B43" s="691" t="s">
        <v>338</v>
      </c>
      <c r="C43" s="692"/>
      <c r="D43" s="693"/>
      <c r="E43" s="714"/>
      <c r="F43" s="714"/>
      <c r="G43" s="714"/>
      <c r="H43" s="714"/>
      <c r="I43" s="714"/>
    </row>
    <row r="44" spans="2:12" s="9" customFormat="1" ht="45" customHeight="1">
      <c r="B44" s="715" t="s">
        <v>337</v>
      </c>
      <c r="C44" s="716"/>
      <c r="D44" s="717"/>
      <c r="E44" s="714"/>
      <c r="F44" s="714"/>
      <c r="G44" s="714"/>
      <c r="H44" s="714"/>
      <c r="I44" s="714"/>
    </row>
    <row r="45" spans="2:12" ht="29.25" customHeight="1">
      <c r="B45" s="718" t="s">
        <v>336</v>
      </c>
      <c r="C45" s="719"/>
      <c r="D45" s="720"/>
      <c r="E45" s="159"/>
      <c r="F45" s="274"/>
      <c r="G45" s="274"/>
      <c r="H45" s="273"/>
      <c r="I45" s="236"/>
    </row>
    <row r="46" spans="2:12">
      <c r="B46" s="680"/>
      <c r="C46" s="681"/>
      <c r="D46" s="682"/>
      <c r="E46" s="275"/>
      <c r="F46" s="274"/>
      <c r="G46" s="274"/>
      <c r="H46" s="273"/>
      <c r="I46" s="236"/>
    </row>
    <row r="47" spans="2:12">
      <c r="B47" s="680"/>
      <c r="C47" s="681"/>
      <c r="D47" s="682"/>
      <c r="E47" s="275"/>
      <c r="F47" s="274"/>
      <c r="G47" s="274"/>
      <c r="H47" s="273"/>
      <c r="I47" s="236"/>
    </row>
    <row r="48" spans="2:12">
      <c r="B48" s="680"/>
      <c r="C48" s="681"/>
      <c r="D48" s="682"/>
      <c r="E48" s="275"/>
      <c r="F48" s="274"/>
      <c r="G48" s="274"/>
      <c r="H48" s="273"/>
      <c r="I48" s="236"/>
    </row>
    <row r="49" spans="2:9">
      <c r="B49" s="680"/>
      <c r="C49" s="681"/>
      <c r="D49" s="682"/>
      <c r="E49" s="275"/>
      <c r="F49" s="274"/>
      <c r="G49" s="274"/>
      <c r="H49" s="273"/>
      <c r="I49" s="236"/>
    </row>
    <row r="50" spans="2:9">
      <c r="B50" s="680"/>
      <c r="C50" s="681"/>
      <c r="D50" s="682"/>
      <c r="E50" s="275"/>
      <c r="F50" s="274"/>
      <c r="G50" s="274"/>
      <c r="H50" s="273"/>
      <c r="I50" s="236"/>
    </row>
    <row r="51" spans="2:9">
      <c r="B51" s="680"/>
      <c r="C51" s="681"/>
      <c r="D51" s="682"/>
      <c r="E51" s="275"/>
      <c r="F51" s="274"/>
      <c r="G51" s="274"/>
      <c r="H51" s="273"/>
      <c r="I51" s="236"/>
    </row>
    <row r="52" spans="2:9">
      <c r="B52" s="680"/>
      <c r="C52" s="681"/>
      <c r="D52" s="682"/>
      <c r="E52" s="275"/>
      <c r="F52" s="274"/>
      <c r="G52" s="274"/>
      <c r="H52" s="273"/>
      <c r="I52" s="236"/>
    </row>
    <row r="53" spans="2:9">
      <c r="B53" s="680"/>
      <c r="C53" s="681"/>
      <c r="D53" s="682"/>
      <c r="E53" s="275"/>
      <c r="F53" s="274"/>
      <c r="G53" s="274"/>
      <c r="H53" s="273"/>
      <c r="I53" s="236"/>
    </row>
    <row r="54" spans="2:9">
      <c r="B54" s="680"/>
      <c r="C54" s="681"/>
      <c r="D54" s="682"/>
      <c r="E54" s="275"/>
      <c r="F54" s="274"/>
      <c r="G54" s="274"/>
      <c r="H54" s="273"/>
      <c r="I54" s="236"/>
    </row>
    <row r="55" spans="2:9">
      <c r="B55" s="680"/>
      <c r="C55" s="681"/>
      <c r="D55" s="682"/>
      <c r="E55" s="282"/>
      <c r="F55" s="281"/>
      <c r="G55" s="281"/>
      <c r="H55" s="280"/>
      <c r="I55" s="236"/>
    </row>
    <row r="56" spans="2:9" ht="15">
      <c r="B56" s="683" t="s">
        <v>335</v>
      </c>
      <c r="C56" s="684"/>
      <c r="D56" s="685"/>
      <c r="E56" s="238">
        <f>SUM(E32:E33,E45:E55,E35:E36,E38:E39,E41:E42)</f>
        <v>0</v>
      </c>
      <c r="F56" s="237">
        <f>SUM(F32:F33,F45:F55,F35:F36,F38:F39,F41:F42)</f>
        <v>0</v>
      </c>
      <c r="G56" s="237">
        <f>SUM(G32:G33,G45:G55,G35:G36,G38:G39,G41:G42)</f>
        <v>0</v>
      </c>
      <c r="H56" s="238">
        <f>SUM(H32:H33,H45:H55,H35:H36,H38:H39,H41:H42)</f>
        <v>0</v>
      </c>
      <c r="I56" s="236"/>
    </row>
    <row r="57" spans="2:9" ht="6.75" customHeight="1">
      <c r="B57" s="208"/>
      <c r="C57" s="208"/>
      <c r="D57" s="208"/>
      <c r="E57" s="22"/>
      <c r="F57" s="279"/>
      <c r="G57" s="279"/>
      <c r="H57" s="279"/>
      <c r="I57" s="208"/>
    </row>
    <row r="58" spans="2:9" ht="15">
      <c r="B58" s="729" t="s">
        <v>334</v>
      </c>
      <c r="C58" s="729"/>
      <c r="D58" s="729"/>
      <c r="E58" s="729"/>
      <c r="F58" s="729"/>
      <c r="G58" s="729"/>
      <c r="H58" s="729"/>
      <c r="I58" s="729"/>
    </row>
    <row r="59" spans="2:9" s="17" customFormat="1" ht="44.25" customHeight="1">
      <c r="B59" s="721" t="s">
        <v>333</v>
      </c>
      <c r="C59" s="722"/>
      <c r="D59" s="723"/>
      <c r="E59" s="714"/>
      <c r="F59" s="714"/>
      <c r="G59" s="714"/>
      <c r="H59" s="714"/>
      <c r="I59" s="714"/>
    </row>
    <row r="60" spans="2:9" ht="15.75">
      <c r="B60" s="691" t="s">
        <v>332</v>
      </c>
      <c r="C60" s="692"/>
      <c r="D60" s="693"/>
      <c r="E60" s="714"/>
      <c r="F60" s="714"/>
      <c r="G60" s="714"/>
      <c r="H60" s="714"/>
      <c r="I60" s="714"/>
    </row>
    <row r="61" spans="2:9">
      <c r="B61" s="688"/>
      <c r="C61" s="689"/>
      <c r="D61" s="690"/>
      <c r="E61" s="275"/>
      <c r="F61" s="274"/>
      <c r="G61" s="274"/>
      <c r="H61" s="273"/>
      <c r="I61" s="236"/>
    </row>
    <row r="62" spans="2:9">
      <c r="B62" s="694"/>
      <c r="C62" s="695"/>
      <c r="D62" s="696"/>
      <c r="E62" s="275"/>
      <c r="F62" s="274"/>
      <c r="G62" s="274"/>
      <c r="H62" s="273"/>
      <c r="I62" s="236"/>
    </row>
    <row r="63" spans="2:9" ht="15.75">
      <c r="B63" s="691" t="s">
        <v>331</v>
      </c>
      <c r="C63" s="692"/>
      <c r="D63" s="693"/>
      <c r="E63" s="714"/>
      <c r="F63" s="714"/>
      <c r="G63" s="714"/>
      <c r="H63" s="714"/>
      <c r="I63" s="714"/>
    </row>
    <row r="64" spans="2:9">
      <c r="B64" s="688"/>
      <c r="C64" s="689"/>
      <c r="D64" s="690"/>
      <c r="E64" s="275"/>
      <c r="F64" s="274"/>
      <c r="G64" s="274"/>
      <c r="H64" s="273"/>
      <c r="I64" s="236"/>
    </row>
    <row r="65" spans="2:9">
      <c r="B65" s="694"/>
      <c r="C65" s="695"/>
      <c r="D65" s="696"/>
      <c r="E65" s="275"/>
      <c r="F65" s="274"/>
      <c r="G65" s="274"/>
      <c r="H65" s="273"/>
      <c r="I65" s="236"/>
    </row>
    <row r="66" spans="2:9">
      <c r="B66" s="697"/>
      <c r="C66" s="698"/>
      <c r="D66" s="699"/>
      <c r="E66" s="275"/>
      <c r="F66" s="274"/>
      <c r="G66" s="274"/>
      <c r="H66" s="273"/>
      <c r="I66" s="236"/>
    </row>
    <row r="67" spans="2:9" ht="15">
      <c r="B67" s="700" t="s">
        <v>330</v>
      </c>
      <c r="C67" s="701"/>
      <c r="D67" s="702"/>
      <c r="E67" s="272">
        <f>+SUM(E64:E66,E61:E62)</f>
        <v>0</v>
      </c>
      <c r="F67" s="271">
        <f>+SUM(F64:F66,F61:F62)</f>
        <v>0</v>
      </c>
      <c r="G67" s="271">
        <f>+SUM(G64:G66,G61:G62)</f>
        <v>0</v>
      </c>
      <c r="H67" s="270">
        <f>+SUM(H64:H66,H61:H62)</f>
        <v>0</v>
      </c>
      <c r="I67" s="236"/>
    </row>
    <row r="68" spans="2:9" ht="6.75" customHeight="1">
      <c r="B68" s="278"/>
      <c r="C68" s="278"/>
      <c r="D68" s="278"/>
      <c r="E68" s="277"/>
      <c r="F68" s="276"/>
      <c r="G68" s="276"/>
      <c r="H68" s="276"/>
    </row>
    <row r="69" spans="2:9" ht="15">
      <c r="B69" s="728" t="s">
        <v>329</v>
      </c>
      <c r="C69" s="728"/>
      <c r="D69" s="728"/>
      <c r="E69" s="728"/>
      <c r="F69" s="728"/>
      <c r="G69" s="728"/>
      <c r="H69" s="728"/>
      <c r="I69" s="728"/>
    </row>
    <row r="70" spans="2:9" ht="15.75">
      <c r="B70" s="691" t="s">
        <v>328</v>
      </c>
      <c r="C70" s="692"/>
      <c r="D70" s="693"/>
      <c r="E70" s="714"/>
      <c r="F70" s="714"/>
      <c r="G70" s="714"/>
      <c r="H70" s="714"/>
      <c r="I70" s="714"/>
    </row>
    <row r="71" spans="2:9">
      <c r="B71" s="688"/>
      <c r="C71" s="689"/>
      <c r="D71" s="690"/>
      <c r="E71" s="275"/>
      <c r="F71" s="274"/>
      <c r="G71" s="274"/>
      <c r="H71" s="273"/>
      <c r="I71" s="236"/>
    </row>
    <row r="72" spans="2:9">
      <c r="B72" s="688"/>
      <c r="C72" s="689"/>
      <c r="D72" s="690"/>
      <c r="E72" s="275"/>
      <c r="F72" s="274"/>
      <c r="G72" s="274"/>
      <c r="H72" s="273"/>
      <c r="I72" s="236"/>
    </row>
    <row r="73" spans="2:9" ht="15.75">
      <c r="B73" s="691" t="s">
        <v>327</v>
      </c>
      <c r="C73" s="692"/>
      <c r="D73" s="693"/>
      <c r="E73" s="714"/>
      <c r="F73" s="714"/>
      <c r="G73" s="714"/>
      <c r="H73" s="714"/>
      <c r="I73" s="714"/>
    </row>
    <row r="74" spans="2:9">
      <c r="B74" s="688"/>
      <c r="C74" s="689"/>
      <c r="D74" s="690"/>
      <c r="E74" s="275"/>
      <c r="F74" s="274"/>
      <c r="G74" s="274"/>
      <c r="H74" s="273"/>
      <c r="I74" s="236"/>
    </row>
    <row r="75" spans="2:9">
      <c r="B75" s="688"/>
      <c r="C75" s="689"/>
      <c r="D75" s="690"/>
      <c r="E75" s="275"/>
      <c r="F75" s="274"/>
      <c r="G75" s="274"/>
      <c r="H75" s="273"/>
      <c r="I75" s="236"/>
    </row>
    <row r="76" spans="2:9">
      <c r="B76" s="688"/>
      <c r="C76" s="689"/>
      <c r="D76" s="690"/>
      <c r="E76" s="275"/>
      <c r="F76" s="274"/>
      <c r="G76" s="274"/>
      <c r="H76" s="273"/>
      <c r="I76" s="236"/>
    </row>
    <row r="77" spans="2:9" ht="15">
      <c r="B77" s="703" t="s">
        <v>326</v>
      </c>
      <c r="C77" s="704"/>
      <c r="D77" s="705"/>
      <c r="E77" s="272">
        <f>+SUM(E74:E76,E71:E72)</f>
        <v>0</v>
      </c>
      <c r="F77" s="271">
        <f>+SUM(F74:F76,F71:F72)</f>
        <v>0</v>
      </c>
      <c r="G77" s="271">
        <f>+SUM(G74:G76,G71:G72)</f>
        <v>0</v>
      </c>
      <c r="H77" s="270">
        <f>+SUM(H74:H76,H71:H72)</f>
        <v>0</v>
      </c>
      <c r="I77" s="236"/>
    </row>
    <row r="78" spans="2:9" ht="6.75" customHeight="1">
      <c r="B78" s="228"/>
      <c r="C78" s="228"/>
      <c r="D78" s="228"/>
      <c r="E78" s="241"/>
      <c r="F78" s="269"/>
      <c r="G78" s="269"/>
      <c r="H78" s="269"/>
    </row>
    <row r="79" spans="2:9" ht="15">
      <c r="B79" s="706" t="s">
        <v>288</v>
      </c>
      <c r="C79" s="707"/>
      <c r="D79" s="708"/>
      <c r="E79" s="250">
        <f>+E18+E56+E67+E77+E27</f>
        <v>0</v>
      </c>
      <c r="F79" s="237">
        <f>+F18+F56+F67+F77+F27</f>
        <v>0</v>
      </c>
      <c r="G79" s="237">
        <f>+G18+G56+G67+G77+G27</f>
        <v>0</v>
      </c>
      <c r="H79" s="238">
        <f>+H18+H56+H67+H77+H27</f>
        <v>0</v>
      </c>
      <c r="I79" s="236"/>
    </row>
    <row r="80" spans="2:9" s="9" customFormat="1">
      <c r="I80" s="267"/>
    </row>
    <row r="81" spans="2:9" s="9" customFormat="1" ht="15">
      <c r="B81" s="264"/>
      <c r="C81" s="264"/>
      <c r="D81" s="264"/>
      <c r="E81" s="268"/>
      <c r="I81" s="267"/>
    </row>
    <row r="82" spans="2:9" ht="15">
      <c r="B82" s="727" t="s">
        <v>325</v>
      </c>
      <c r="C82" s="727"/>
      <c r="D82" s="727"/>
      <c r="E82" s="727"/>
      <c r="F82" s="727"/>
      <c r="G82" s="727"/>
      <c r="H82" s="727"/>
      <c r="I82" s="727"/>
    </row>
    <row r="83" spans="2:9" s="17" customFormat="1" ht="29.25">
      <c r="B83" s="266"/>
      <c r="C83" s="709" t="s">
        <v>324</v>
      </c>
      <c r="D83" s="710"/>
      <c r="E83" s="711"/>
      <c r="F83" s="265" t="s">
        <v>323</v>
      </c>
      <c r="G83" s="265" t="s">
        <v>322</v>
      </c>
      <c r="H83" s="261" t="s">
        <v>321</v>
      </c>
      <c r="I83" s="712" t="s">
        <v>320</v>
      </c>
    </row>
    <row r="84" spans="2:9" ht="15">
      <c r="B84" s="264"/>
      <c r="C84" s="263" t="s">
        <v>235</v>
      </c>
      <c r="D84" s="263" t="s">
        <v>319</v>
      </c>
      <c r="E84" s="262" t="s">
        <v>318</v>
      </c>
      <c r="F84" s="262" t="s">
        <v>318</v>
      </c>
      <c r="G84" s="262" t="s">
        <v>318</v>
      </c>
      <c r="H84" s="261" t="s">
        <v>318</v>
      </c>
      <c r="I84" s="713"/>
    </row>
    <row r="85" spans="2:9" s="260" customFormat="1" ht="6.75" customHeight="1"/>
    <row r="86" spans="2:9" ht="15">
      <c r="B86" s="676" t="s">
        <v>317</v>
      </c>
      <c r="C86" s="686"/>
      <c r="D86" s="686"/>
      <c r="E86" s="686"/>
      <c r="F86" s="686"/>
      <c r="G86" s="686"/>
      <c r="H86" s="686"/>
      <c r="I86" s="687"/>
    </row>
    <row r="87" spans="2:9" ht="30">
      <c r="B87" s="256" t="s">
        <v>316</v>
      </c>
      <c r="C87" s="259"/>
      <c r="D87" s="258"/>
      <c r="E87" s="247"/>
      <c r="F87" s="247"/>
      <c r="G87" s="247"/>
      <c r="H87" s="247"/>
      <c r="I87" s="257"/>
    </row>
    <row r="88" spans="2:9">
      <c r="B88" s="246"/>
      <c r="C88" s="245"/>
      <c r="D88" s="245"/>
      <c r="E88" s="244">
        <f>+C88+D88</f>
        <v>0</v>
      </c>
      <c r="F88" s="243"/>
      <c r="G88" s="243"/>
      <c r="H88" s="243"/>
      <c r="I88" s="236"/>
    </row>
    <row r="89" spans="2:9">
      <c r="B89" s="246"/>
      <c r="C89" s="245"/>
      <c r="D89" s="245"/>
      <c r="E89" s="244">
        <f>+C89+D89</f>
        <v>0</v>
      </c>
      <c r="F89" s="243"/>
      <c r="G89" s="243"/>
      <c r="H89" s="243"/>
      <c r="I89" s="236"/>
    </row>
    <row r="90" spans="2:9" ht="30">
      <c r="B90" s="256" t="s">
        <v>315</v>
      </c>
      <c r="C90" s="247"/>
      <c r="D90" s="247"/>
      <c r="E90" s="247"/>
      <c r="F90" s="247"/>
      <c r="G90" s="247"/>
      <c r="H90" s="674"/>
      <c r="I90" s="675"/>
    </row>
    <row r="91" spans="2:9">
      <c r="B91" s="246"/>
      <c r="C91" s="245"/>
      <c r="D91" s="245"/>
      <c r="E91" s="244">
        <f>+C91+D91</f>
        <v>0</v>
      </c>
      <c r="F91" s="243"/>
      <c r="G91" s="243"/>
      <c r="H91" s="243"/>
      <c r="I91" s="236"/>
    </row>
    <row r="92" spans="2:9">
      <c r="B92" s="246"/>
      <c r="C92" s="245"/>
      <c r="D92" s="245"/>
      <c r="E92" s="244">
        <f>+C92+D92</f>
        <v>0</v>
      </c>
      <c r="F92" s="243"/>
      <c r="G92" s="243"/>
      <c r="H92" s="243"/>
      <c r="I92" s="236"/>
    </row>
    <row r="93" spans="2:9" ht="15">
      <c r="B93" s="248" t="s">
        <v>314</v>
      </c>
      <c r="C93" s="247"/>
      <c r="D93" s="247"/>
      <c r="E93" s="247"/>
      <c r="F93" s="247"/>
      <c r="G93" s="247"/>
      <c r="H93" s="674"/>
      <c r="I93" s="675"/>
    </row>
    <row r="94" spans="2:9">
      <c r="B94" s="246"/>
      <c r="C94" s="245"/>
      <c r="D94" s="245"/>
      <c r="E94" s="244">
        <f>+C94+D94</f>
        <v>0</v>
      </c>
      <c r="F94" s="243"/>
      <c r="G94" s="243"/>
      <c r="H94" s="243"/>
      <c r="I94" s="236"/>
    </row>
    <row r="95" spans="2:9">
      <c r="B95" s="246"/>
      <c r="C95" s="245"/>
      <c r="D95" s="245"/>
      <c r="E95" s="244">
        <f>+C95+D95</f>
        <v>0</v>
      </c>
      <c r="F95" s="243"/>
      <c r="G95" s="243"/>
      <c r="H95" s="243"/>
      <c r="I95" s="236"/>
    </row>
    <row r="96" spans="2:9" ht="15">
      <c r="B96" s="248" t="s">
        <v>313</v>
      </c>
      <c r="C96" s="247"/>
      <c r="D96" s="247"/>
      <c r="E96" s="247"/>
      <c r="F96" s="247"/>
      <c r="G96" s="247"/>
      <c r="H96" s="674"/>
      <c r="I96" s="675"/>
    </row>
    <row r="97" spans="2:9">
      <c r="B97" s="246"/>
      <c r="C97" s="245"/>
      <c r="D97" s="245"/>
      <c r="E97" s="244">
        <f>+C97+D97</f>
        <v>0</v>
      </c>
      <c r="F97" s="243"/>
      <c r="G97" s="243"/>
      <c r="H97" s="243"/>
      <c r="I97" s="236"/>
    </row>
    <row r="98" spans="2:9">
      <c r="B98" s="246"/>
      <c r="C98" s="245"/>
      <c r="D98" s="245"/>
      <c r="E98" s="244">
        <f>+C98+D98</f>
        <v>0</v>
      </c>
      <c r="F98" s="243"/>
      <c r="G98" s="243"/>
      <c r="H98" s="243"/>
      <c r="I98" s="236"/>
    </row>
    <row r="99" spans="2:9" ht="18" customHeight="1">
      <c r="B99" s="253" t="s">
        <v>312</v>
      </c>
      <c r="C99" s="247"/>
      <c r="D99" s="247"/>
      <c r="E99" s="247"/>
      <c r="F99" s="247"/>
      <c r="G99" s="247"/>
      <c r="H99" s="674"/>
      <c r="I99" s="675"/>
    </row>
    <row r="100" spans="2:9">
      <c r="B100" s="246"/>
      <c r="C100" s="245"/>
      <c r="D100" s="245"/>
      <c r="E100" s="244">
        <f>+C100+D100</f>
        <v>0</v>
      </c>
      <c r="F100" s="243"/>
      <c r="G100" s="243"/>
      <c r="H100" s="243"/>
      <c r="I100" s="236"/>
    </row>
    <row r="101" spans="2:9">
      <c r="B101" s="246"/>
      <c r="C101" s="245"/>
      <c r="D101" s="245"/>
      <c r="E101" s="244">
        <f>+C101+D101</f>
        <v>0</v>
      </c>
      <c r="F101" s="243"/>
      <c r="G101" s="243"/>
      <c r="H101" s="243"/>
      <c r="I101" s="236"/>
    </row>
    <row r="102" spans="2:9" ht="15">
      <c r="B102" s="242" t="s">
        <v>311</v>
      </c>
      <c r="C102" s="238">
        <f t="shared" ref="C102:H102" si="0">+SUM(C100:C101,C88:C89,C94:C95,C91:C92,C97:C98)</f>
        <v>0</v>
      </c>
      <c r="D102" s="238">
        <f t="shared" si="0"/>
        <v>0</v>
      </c>
      <c r="E102" s="237">
        <f t="shared" si="0"/>
        <v>0</v>
      </c>
      <c r="F102" s="237">
        <f t="shared" si="0"/>
        <v>0</v>
      </c>
      <c r="G102" s="237">
        <f t="shared" si="0"/>
        <v>0</v>
      </c>
      <c r="H102" s="237">
        <f t="shared" si="0"/>
        <v>0</v>
      </c>
      <c r="I102" s="236"/>
    </row>
    <row r="103" spans="2:9" s="9" customFormat="1" ht="6.75" customHeight="1">
      <c r="C103" s="252"/>
      <c r="D103" s="252"/>
      <c r="E103" s="252"/>
      <c r="F103" s="252"/>
      <c r="G103" s="252"/>
      <c r="H103" s="252"/>
      <c r="I103" s="240"/>
    </row>
    <row r="104" spans="2:9" ht="15">
      <c r="B104" s="676" t="s">
        <v>310</v>
      </c>
      <c r="C104" s="686"/>
      <c r="D104" s="686"/>
      <c r="E104" s="686"/>
      <c r="F104" s="686"/>
      <c r="G104" s="686"/>
      <c r="H104" s="686"/>
      <c r="I104" s="687"/>
    </row>
    <row r="105" spans="2:9">
      <c r="B105" s="255" t="s">
        <v>309</v>
      </c>
      <c r="C105" s="245"/>
      <c r="D105" s="245"/>
      <c r="E105" s="244">
        <f>+C105+D105</f>
        <v>0</v>
      </c>
      <c r="F105" s="243"/>
      <c r="G105" s="243"/>
      <c r="H105" s="243"/>
      <c r="I105" s="236"/>
    </row>
    <row r="106" spans="2:9">
      <c r="B106" s="255" t="s">
        <v>308</v>
      </c>
      <c r="C106" s="245"/>
      <c r="D106" s="245"/>
      <c r="E106" s="244">
        <f>+C106+D106</f>
        <v>0</v>
      </c>
      <c r="F106" s="243"/>
      <c r="G106" s="243"/>
      <c r="H106" s="243"/>
      <c r="I106" s="236"/>
    </row>
    <row r="107" spans="2:9">
      <c r="B107" s="255" t="s">
        <v>307</v>
      </c>
      <c r="C107" s="245"/>
      <c r="D107" s="245"/>
      <c r="E107" s="244">
        <f>+C107+D107</f>
        <v>0</v>
      </c>
      <c r="F107" s="243"/>
      <c r="G107" s="243"/>
      <c r="H107" s="243"/>
      <c r="I107" s="236"/>
    </row>
    <row r="108" spans="2:9">
      <c r="B108" s="254" t="s">
        <v>306</v>
      </c>
      <c r="C108" s="245"/>
      <c r="D108" s="245"/>
      <c r="E108" s="244">
        <f>+C108+D108</f>
        <v>0</v>
      </c>
      <c r="F108" s="243"/>
      <c r="G108" s="243"/>
      <c r="H108" s="243"/>
      <c r="I108" s="236"/>
    </row>
    <row r="109" spans="2:9" ht="30">
      <c r="B109" s="253" t="s">
        <v>305</v>
      </c>
      <c r="C109" s="247"/>
      <c r="D109" s="247"/>
      <c r="E109" s="247"/>
      <c r="F109" s="247"/>
      <c r="G109" s="247"/>
      <c r="H109" s="674"/>
      <c r="I109" s="675"/>
    </row>
    <row r="110" spans="2:9">
      <c r="B110" s="246"/>
      <c r="C110" s="245"/>
      <c r="D110" s="245"/>
      <c r="E110" s="244">
        <f>+C110+D110</f>
        <v>0</v>
      </c>
      <c r="F110" s="243"/>
      <c r="G110" s="243"/>
      <c r="H110" s="243"/>
      <c r="I110" s="236"/>
    </row>
    <row r="111" spans="2:9">
      <c r="B111" s="246"/>
      <c r="C111" s="245"/>
      <c r="D111" s="245"/>
      <c r="E111" s="244">
        <f>+C111+D111</f>
        <v>0</v>
      </c>
      <c r="F111" s="243"/>
      <c r="G111" s="243"/>
      <c r="H111" s="243"/>
      <c r="I111" s="236"/>
    </row>
    <row r="112" spans="2:9">
      <c r="B112" s="246"/>
      <c r="C112" s="245"/>
      <c r="D112" s="245"/>
      <c r="E112" s="244">
        <f>+C112+D112</f>
        <v>0</v>
      </c>
      <c r="F112" s="243"/>
      <c r="G112" s="243"/>
      <c r="H112" s="243"/>
      <c r="I112" s="236"/>
    </row>
    <row r="113" spans="2:9" ht="15">
      <c r="B113" s="242" t="s">
        <v>304</v>
      </c>
      <c r="C113" s="238">
        <f t="shared" ref="C113:H113" si="1">+SUM(C110:C112,C105:C108)</f>
        <v>0</v>
      </c>
      <c r="D113" s="238">
        <f t="shared" si="1"/>
        <v>0</v>
      </c>
      <c r="E113" s="237">
        <f t="shared" si="1"/>
        <v>0</v>
      </c>
      <c r="F113" s="237">
        <f t="shared" si="1"/>
        <v>0</v>
      </c>
      <c r="G113" s="237">
        <f t="shared" si="1"/>
        <v>0</v>
      </c>
      <c r="H113" s="237">
        <f t="shared" si="1"/>
        <v>0</v>
      </c>
      <c r="I113" s="236"/>
    </row>
    <row r="114" spans="2:9" s="9" customFormat="1" ht="6.75" customHeight="1">
      <c r="C114" s="252"/>
      <c r="D114" s="252"/>
      <c r="E114" s="252"/>
      <c r="F114" s="252"/>
      <c r="G114" s="252"/>
      <c r="H114" s="252"/>
      <c r="I114" s="240"/>
    </row>
    <row r="115" spans="2:9" ht="15">
      <c r="B115" s="676" t="s">
        <v>303</v>
      </c>
      <c r="C115" s="677"/>
      <c r="D115" s="677"/>
      <c r="E115" s="677"/>
      <c r="F115" s="677"/>
      <c r="G115" s="677"/>
      <c r="H115" s="677"/>
      <c r="I115" s="678"/>
    </row>
    <row r="116" spans="2:9" ht="42.75">
      <c r="B116" s="251" t="s">
        <v>302</v>
      </c>
      <c r="C116" s="245"/>
      <c r="D116" s="245"/>
      <c r="E116" s="244">
        <f>+C116+D116</f>
        <v>0</v>
      </c>
      <c r="F116" s="243"/>
      <c r="G116" s="243"/>
      <c r="H116" s="243"/>
      <c r="I116" s="236"/>
    </row>
    <row r="117" spans="2:9" ht="28.5">
      <c r="B117" s="251" t="s">
        <v>301</v>
      </c>
      <c r="C117" s="159"/>
      <c r="D117" s="159"/>
      <c r="E117" s="159"/>
      <c r="F117" s="243"/>
      <c r="G117" s="243"/>
      <c r="H117" s="243"/>
      <c r="I117" s="236"/>
    </row>
    <row r="118" spans="2:9" ht="28.5">
      <c r="B118" s="251" t="s">
        <v>300</v>
      </c>
      <c r="C118" s="245"/>
      <c r="D118" s="245"/>
      <c r="E118" s="244">
        <f>+C118+D118</f>
        <v>0</v>
      </c>
      <c r="F118" s="243"/>
      <c r="G118" s="243"/>
      <c r="H118" s="243"/>
      <c r="I118" s="236"/>
    </row>
    <row r="119" spans="2:9" ht="15">
      <c r="B119" s="248" t="s">
        <v>299</v>
      </c>
      <c r="C119" s="247"/>
      <c r="D119" s="247"/>
      <c r="E119" s="247"/>
      <c r="F119" s="247"/>
      <c r="G119" s="247"/>
      <c r="H119" s="674"/>
      <c r="I119" s="675"/>
    </row>
    <row r="120" spans="2:9">
      <c r="B120" s="246"/>
      <c r="C120" s="245"/>
      <c r="D120" s="245"/>
      <c r="E120" s="244">
        <f>+C120+D120</f>
        <v>0</v>
      </c>
      <c r="F120" s="243"/>
      <c r="G120" s="243"/>
      <c r="H120" s="243"/>
      <c r="I120" s="236"/>
    </row>
    <row r="121" spans="2:9">
      <c r="B121" s="246"/>
      <c r="C121" s="245"/>
      <c r="D121" s="245"/>
      <c r="E121" s="244">
        <f>+C121+D121</f>
        <v>0</v>
      </c>
      <c r="F121" s="243"/>
      <c r="G121" s="243"/>
      <c r="H121" s="243"/>
      <c r="I121" s="236"/>
    </row>
    <row r="122" spans="2:9">
      <c r="B122" s="246"/>
      <c r="C122" s="245"/>
      <c r="D122" s="245"/>
      <c r="E122" s="244">
        <f>+C122+D122</f>
        <v>0</v>
      </c>
      <c r="F122" s="243"/>
      <c r="G122" s="243"/>
      <c r="H122" s="243"/>
      <c r="I122" s="236"/>
    </row>
    <row r="123" spans="2:9" ht="15">
      <c r="B123" s="248" t="s">
        <v>63</v>
      </c>
      <c r="C123" s="247"/>
      <c r="D123" s="247"/>
      <c r="E123" s="247"/>
      <c r="F123" s="247"/>
      <c r="G123" s="247"/>
      <c r="H123" s="674"/>
      <c r="I123" s="675"/>
    </row>
    <row r="124" spans="2:9">
      <c r="B124" s="246"/>
      <c r="C124" s="245"/>
      <c r="D124" s="245"/>
      <c r="E124" s="244">
        <f>+C124+D124</f>
        <v>0</v>
      </c>
      <c r="F124" s="243"/>
      <c r="G124" s="243"/>
      <c r="H124" s="243"/>
      <c r="I124" s="236"/>
    </row>
    <row r="125" spans="2:9">
      <c r="B125" s="246"/>
      <c r="C125" s="245"/>
      <c r="D125" s="245"/>
      <c r="E125" s="244">
        <f>+C125+D125</f>
        <v>0</v>
      </c>
      <c r="F125" s="243"/>
      <c r="G125" s="243"/>
      <c r="H125" s="243"/>
      <c r="I125" s="236"/>
    </row>
    <row r="126" spans="2:9">
      <c r="B126" s="246"/>
      <c r="C126" s="245"/>
      <c r="D126" s="245"/>
      <c r="E126" s="244">
        <f>+C126+D126</f>
        <v>0</v>
      </c>
      <c r="F126" s="243"/>
      <c r="G126" s="243"/>
      <c r="H126" s="243"/>
      <c r="I126" s="236"/>
    </row>
    <row r="127" spans="2:9" ht="15">
      <c r="B127" s="248" t="s">
        <v>298</v>
      </c>
      <c r="C127" s="247"/>
      <c r="D127" s="247"/>
      <c r="E127" s="247"/>
      <c r="F127" s="247"/>
      <c r="G127" s="247"/>
      <c r="H127" s="674"/>
      <c r="I127" s="675"/>
    </row>
    <row r="128" spans="2:9">
      <c r="B128" s="246"/>
      <c r="C128" s="245"/>
      <c r="D128" s="245"/>
      <c r="E128" s="244">
        <f>+C128+D128</f>
        <v>0</v>
      </c>
      <c r="F128" s="243"/>
      <c r="G128" s="243"/>
      <c r="H128" s="243"/>
      <c r="I128" s="236"/>
    </row>
    <row r="129" spans="2:9">
      <c r="B129" s="246"/>
      <c r="C129" s="245"/>
      <c r="D129" s="245"/>
      <c r="E129" s="244">
        <f>+C129+D129</f>
        <v>0</v>
      </c>
      <c r="F129" s="243"/>
      <c r="G129" s="243"/>
      <c r="H129" s="243"/>
      <c r="I129" s="236"/>
    </row>
    <row r="130" spans="2:9">
      <c r="B130" s="246"/>
      <c r="C130" s="245"/>
      <c r="D130" s="245"/>
      <c r="E130" s="244">
        <f>+C130+D130</f>
        <v>0</v>
      </c>
      <c r="F130" s="243"/>
      <c r="G130" s="243"/>
      <c r="H130" s="243"/>
      <c r="I130" s="236"/>
    </row>
    <row r="131" spans="2:9" ht="15">
      <c r="B131" s="248" t="s">
        <v>297</v>
      </c>
      <c r="C131" s="247"/>
      <c r="D131" s="247"/>
      <c r="E131" s="247"/>
      <c r="F131" s="247"/>
      <c r="G131" s="247"/>
      <c r="H131" s="674"/>
      <c r="I131" s="675"/>
    </row>
    <row r="132" spans="2:9">
      <c r="B132" s="246"/>
      <c r="C132" s="245"/>
      <c r="D132" s="245"/>
      <c r="E132" s="244">
        <f>+C132+D132</f>
        <v>0</v>
      </c>
      <c r="F132" s="243"/>
      <c r="G132" s="243"/>
      <c r="H132" s="243"/>
      <c r="I132" s="236"/>
    </row>
    <row r="133" spans="2:9">
      <c r="B133" s="246"/>
      <c r="C133" s="245"/>
      <c r="D133" s="245"/>
      <c r="E133" s="244">
        <f>+C133+D133</f>
        <v>0</v>
      </c>
      <c r="F133" s="243"/>
      <c r="G133" s="243"/>
      <c r="H133" s="243"/>
      <c r="I133" s="236"/>
    </row>
    <row r="134" spans="2:9">
      <c r="B134" s="246"/>
      <c r="C134" s="245"/>
      <c r="D134" s="245"/>
      <c r="E134" s="244">
        <f>+C134+D134</f>
        <v>0</v>
      </c>
      <c r="F134" s="243"/>
      <c r="G134" s="243"/>
      <c r="H134" s="243"/>
      <c r="I134" s="236"/>
    </row>
    <row r="135" spans="2:9" ht="15">
      <c r="B135" s="242" t="s">
        <v>296</v>
      </c>
      <c r="C135" s="250">
        <f t="shared" ref="C135:H135" si="2">+SUM(C120:C122,C124:C126,C128:C130,C132:C134,C116:C118)</f>
        <v>0</v>
      </c>
      <c r="D135" s="250">
        <f t="shared" si="2"/>
        <v>0</v>
      </c>
      <c r="E135" s="237">
        <f t="shared" si="2"/>
        <v>0</v>
      </c>
      <c r="F135" s="237">
        <f t="shared" si="2"/>
        <v>0</v>
      </c>
      <c r="G135" s="237">
        <f t="shared" si="2"/>
        <v>0</v>
      </c>
      <c r="H135" s="237">
        <f t="shared" si="2"/>
        <v>0</v>
      </c>
      <c r="I135" s="236"/>
    </row>
    <row r="136" spans="2:9" ht="6.75" customHeight="1">
      <c r="C136" s="241"/>
      <c r="D136" s="241"/>
      <c r="E136" s="241"/>
      <c r="F136" s="241"/>
      <c r="G136" s="241"/>
      <c r="H136" s="241"/>
      <c r="I136" s="240"/>
    </row>
    <row r="137" spans="2:9" ht="15">
      <c r="B137" s="676" t="s">
        <v>295</v>
      </c>
      <c r="C137" s="677"/>
      <c r="D137" s="677"/>
      <c r="E137" s="677"/>
      <c r="F137" s="677"/>
      <c r="G137" s="677"/>
      <c r="H137" s="677"/>
      <c r="I137" s="678"/>
    </row>
    <row r="138" spans="2:9">
      <c r="B138" s="246"/>
      <c r="C138" s="245"/>
      <c r="D138" s="245"/>
      <c r="E138" s="244">
        <f>+C138+D138</f>
        <v>0</v>
      </c>
      <c r="F138" s="243"/>
      <c r="G138" s="243"/>
      <c r="H138" s="243"/>
      <c r="I138" s="236"/>
    </row>
    <row r="139" spans="2:9">
      <c r="B139" s="246"/>
      <c r="C139" s="245"/>
      <c r="D139" s="245"/>
      <c r="E139" s="244">
        <f>+C139+D139</f>
        <v>0</v>
      </c>
      <c r="F139" s="243"/>
      <c r="G139" s="243"/>
      <c r="H139" s="243"/>
      <c r="I139" s="236"/>
    </row>
    <row r="140" spans="2:9">
      <c r="B140" s="246"/>
      <c r="C140" s="245"/>
      <c r="D140" s="245"/>
      <c r="E140" s="244">
        <f>+C140+D140</f>
        <v>0</v>
      </c>
      <c r="F140" s="243"/>
      <c r="G140" s="243"/>
      <c r="H140" s="243"/>
      <c r="I140" s="236"/>
    </row>
    <row r="141" spans="2:9">
      <c r="B141" s="246"/>
      <c r="C141" s="245"/>
      <c r="D141" s="245"/>
      <c r="E141" s="244">
        <f>+C141+D141</f>
        <v>0</v>
      </c>
      <c r="F141" s="243"/>
      <c r="G141" s="243"/>
      <c r="H141" s="243"/>
      <c r="I141" s="236"/>
    </row>
    <row r="142" spans="2:9">
      <c r="B142" s="246"/>
      <c r="C142" s="245"/>
      <c r="D142" s="245"/>
      <c r="E142" s="244">
        <f>+C142+D142</f>
        <v>0</v>
      </c>
      <c r="F142" s="243"/>
      <c r="G142" s="243"/>
      <c r="H142" s="243"/>
      <c r="I142" s="236"/>
    </row>
    <row r="143" spans="2:9" ht="15">
      <c r="B143" s="242" t="s">
        <v>294</v>
      </c>
      <c r="C143" s="250">
        <f t="shared" ref="C143:H143" si="3">+SUM(C138:C142)</f>
        <v>0</v>
      </c>
      <c r="D143" s="250">
        <f t="shared" si="3"/>
        <v>0</v>
      </c>
      <c r="E143" s="237">
        <f t="shared" si="3"/>
        <v>0</v>
      </c>
      <c r="F143" s="237">
        <f t="shared" si="3"/>
        <v>0</v>
      </c>
      <c r="G143" s="237">
        <f t="shared" si="3"/>
        <v>0</v>
      </c>
      <c r="H143" s="237">
        <f t="shared" si="3"/>
        <v>0</v>
      </c>
      <c r="I143" s="236"/>
    </row>
    <row r="144" spans="2:9" ht="6.75" customHeight="1">
      <c r="C144" s="241"/>
      <c r="D144" s="241"/>
      <c r="E144" s="241"/>
      <c r="F144" s="241"/>
      <c r="G144" s="241"/>
      <c r="H144" s="241"/>
      <c r="I144" s="240"/>
    </row>
    <row r="145" spans="2:9" ht="15">
      <c r="B145" s="676" t="s">
        <v>293</v>
      </c>
      <c r="C145" s="677"/>
      <c r="D145" s="677"/>
      <c r="E145" s="677"/>
      <c r="F145" s="677"/>
      <c r="G145" s="677"/>
      <c r="H145" s="677"/>
      <c r="I145" s="678"/>
    </row>
    <row r="146" spans="2:9">
      <c r="B146" s="249" t="s">
        <v>292</v>
      </c>
      <c r="C146" s="245"/>
      <c r="D146" s="245"/>
      <c r="E146" s="244">
        <f t="shared" ref="E146:E151" si="4">+C146+D146</f>
        <v>0</v>
      </c>
      <c r="F146" s="243"/>
      <c r="G146" s="243"/>
      <c r="H146" s="243"/>
      <c r="I146" s="236"/>
    </row>
    <row r="147" spans="2:9">
      <c r="B147" s="246"/>
      <c r="C147" s="245"/>
      <c r="D147" s="245"/>
      <c r="E147" s="244">
        <f t="shared" si="4"/>
        <v>0</v>
      </c>
      <c r="F147" s="243"/>
      <c r="G147" s="243"/>
      <c r="H147" s="243"/>
      <c r="I147" s="236"/>
    </row>
    <row r="148" spans="2:9">
      <c r="B148" s="246"/>
      <c r="C148" s="245"/>
      <c r="D148" s="245"/>
      <c r="E148" s="244">
        <f t="shared" si="4"/>
        <v>0</v>
      </c>
      <c r="F148" s="243"/>
      <c r="G148" s="243"/>
      <c r="H148" s="243"/>
      <c r="I148" s="236"/>
    </row>
    <row r="149" spans="2:9">
      <c r="B149" s="246"/>
      <c r="C149" s="245"/>
      <c r="D149" s="245"/>
      <c r="E149" s="244">
        <f t="shared" si="4"/>
        <v>0</v>
      </c>
      <c r="F149" s="243"/>
      <c r="G149" s="243"/>
      <c r="H149" s="243"/>
      <c r="I149" s="236"/>
    </row>
    <row r="150" spans="2:9">
      <c r="B150" s="246"/>
      <c r="C150" s="245"/>
      <c r="D150" s="245"/>
      <c r="E150" s="244">
        <f t="shared" si="4"/>
        <v>0</v>
      </c>
      <c r="F150" s="243"/>
      <c r="G150" s="243"/>
      <c r="H150" s="243"/>
      <c r="I150" s="236"/>
    </row>
    <row r="151" spans="2:9">
      <c r="B151" s="246"/>
      <c r="C151" s="245"/>
      <c r="D151" s="245"/>
      <c r="E151" s="244">
        <f t="shared" si="4"/>
        <v>0</v>
      </c>
      <c r="F151" s="243"/>
      <c r="G151" s="243"/>
      <c r="H151" s="243"/>
      <c r="I151" s="236"/>
    </row>
    <row r="152" spans="2:9" ht="15">
      <c r="B152" s="248" t="s">
        <v>291</v>
      </c>
      <c r="C152" s="247"/>
      <c r="D152" s="247"/>
      <c r="E152" s="247"/>
      <c r="F152" s="247"/>
      <c r="G152" s="247"/>
      <c r="H152" s="674"/>
      <c r="I152" s="675"/>
    </row>
    <row r="153" spans="2:9">
      <c r="B153" s="246"/>
      <c r="C153" s="245"/>
      <c r="D153" s="245"/>
      <c r="E153" s="244">
        <f>+C153+D153</f>
        <v>0</v>
      </c>
      <c r="F153" s="243"/>
      <c r="G153" s="243"/>
      <c r="H153" s="243"/>
      <c r="I153" s="236"/>
    </row>
    <row r="154" spans="2:9">
      <c r="B154" s="246"/>
      <c r="C154" s="245"/>
      <c r="D154" s="245"/>
      <c r="E154" s="244">
        <f>+C154+D154</f>
        <v>0</v>
      </c>
      <c r="F154" s="243"/>
      <c r="G154" s="243"/>
      <c r="H154" s="243"/>
      <c r="I154" s="236"/>
    </row>
    <row r="155" spans="2:9">
      <c r="B155" s="246"/>
      <c r="C155" s="245"/>
      <c r="D155" s="245"/>
      <c r="E155" s="244">
        <f>+C155+D155</f>
        <v>0</v>
      </c>
      <c r="F155" s="243"/>
      <c r="G155" s="243"/>
      <c r="H155" s="243"/>
      <c r="I155" s="236"/>
    </row>
    <row r="156" spans="2:9" ht="15">
      <c r="B156" s="242" t="s">
        <v>290</v>
      </c>
      <c r="C156" s="238">
        <f t="shared" ref="C156:H156" si="5">+SUM(C153:C155,C146:C151)</f>
        <v>0</v>
      </c>
      <c r="D156" s="238">
        <f t="shared" si="5"/>
        <v>0</v>
      </c>
      <c r="E156" s="237">
        <f t="shared" si="5"/>
        <v>0</v>
      </c>
      <c r="F156" s="237">
        <f t="shared" si="5"/>
        <v>0</v>
      </c>
      <c r="G156" s="237">
        <f t="shared" si="5"/>
        <v>0</v>
      </c>
      <c r="H156" s="237">
        <f t="shared" si="5"/>
        <v>0</v>
      </c>
      <c r="I156" s="236"/>
    </row>
    <row r="157" spans="2:9" ht="6.75" customHeight="1">
      <c r="C157" s="241"/>
      <c r="D157" s="241"/>
      <c r="E157" s="241"/>
      <c r="F157" s="241"/>
      <c r="G157" s="241"/>
      <c r="H157" s="241"/>
      <c r="I157" s="240"/>
    </row>
    <row r="158" spans="2:9" ht="43.5">
      <c r="B158" s="239" t="s">
        <v>289</v>
      </c>
      <c r="C158" s="238">
        <f t="shared" ref="C158:H158" si="6">C102+C113+C135+C156+C143</f>
        <v>0</v>
      </c>
      <c r="D158" s="238">
        <f t="shared" si="6"/>
        <v>0</v>
      </c>
      <c r="E158" s="237">
        <f t="shared" si="6"/>
        <v>0</v>
      </c>
      <c r="F158" s="237">
        <f t="shared" si="6"/>
        <v>0</v>
      </c>
      <c r="G158" s="237">
        <f t="shared" si="6"/>
        <v>0</v>
      </c>
      <c r="H158" s="237">
        <f t="shared" si="6"/>
        <v>0</v>
      </c>
      <c r="I158" s="236"/>
    </row>
    <row r="159" spans="2:9">
      <c r="C159" s="17"/>
      <c r="D159" s="17"/>
      <c r="E159" s="17"/>
      <c r="F159" s="17"/>
      <c r="G159" s="17"/>
      <c r="H159" s="17"/>
      <c r="I159" s="8"/>
    </row>
    <row r="160" spans="2:9" ht="15">
      <c r="B160" s="235" t="s">
        <v>288</v>
      </c>
      <c r="E160" s="234">
        <f>E79</f>
        <v>0</v>
      </c>
      <c r="F160" s="234">
        <f>F79</f>
        <v>0</v>
      </c>
      <c r="G160" s="234">
        <f>G79</f>
        <v>0</v>
      </c>
      <c r="H160" s="234">
        <f>H79</f>
        <v>0</v>
      </c>
      <c r="I160" s="8"/>
    </row>
    <row r="161" spans="2:11" ht="30">
      <c r="B161" s="233" t="s">
        <v>287</v>
      </c>
      <c r="E161" s="232" t="str">
        <f>IFERROR((E116/E160),"")</f>
        <v/>
      </c>
      <c r="F161" s="232" t="str">
        <f>IFERROR((F116/F160),"")</f>
        <v/>
      </c>
      <c r="G161" s="232" t="str">
        <f>IFERROR((G116/G160),"")</f>
        <v/>
      </c>
      <c r="H161" s="232" t="str">
        <f>IFERROR((H116/H160),"")</f>
        <v/>
      </c>
      <c r="I161" s="8"/>
    </row>
    <row r="163" spans="2:11" s="229" customFormat="1" ht="15" customHeight="1">
      <c r="B163" s="679" t="s">
        <v>286</v>
      </c>
      <c r="C163" s="679"/>
      <c r="D163" s="679"/>
      <c r="E163" s="679"/>
      <c r="F163" s="679"/>
      <c r="G163" s="679"/>
      <c r="H163" s="679"/>
      <c r="I163" s="231"/>
      <c r="K163" s="230"/>
    </row>
    <row r="164" spans="2:11" s="229" customFormat="1">
      <c r="B164" s="679"/>
      <c r="C164" s="679"/>
      <c r="D164" s="679"/>
      <c r="E164" s="679"/>
      <c r="F164" s="679"/>
      <c r="G164" s="679"/>
      <c r="H164" s="679"/>
      <c r="I164" s="231"/>
      <c r="K164" s="230"/>
    </row>
  </sheetData>
  <sheetProtection password="C54C" sheet="1" objects="1" scenarios="1" formatRows="0"/>
  <mergeCells count="102">
    <mergeCell ref="B2:I2"/>
    <mergeCell ref="B4:I4"/>
    <mergeCell ref="B9:I9"/>
    <mergeCell ref="E10:I10"/>
    <mergeCell ref="B6:D6"/>
    <mergeCell ref="B10:D10"/>
    <mergeCell ref="B11:D11"/>
    <mergeCell ref="B12:D12"/>
    <mergeCell ref="B13:D13"/>
    <mergeCell ref="B14:D14"/>
    <mergeCell ref="B15:D15"/>
    <mergeCell ref="B20:I20"/>
    <mergeCell ref="B23:D23"/>
    <mergeCell ref="B24:D24"/>
    <mergeCell ref="B16:D16"/>
    <mergeCell ref="B17:D17"/>
    <mergeCell ref="B18:D18"/>
    <mergeCell ref="B21:D21"/>
    <mergeCell ref="B22:D22"/>
    <mergeCell ref="B25:D25"/>
    <mergeCell ref="B26:D26"/>
    <mergeCell ref="B27:D27"/>
    <mergeCell ref="B30:D30"/>
    <mergeCell ref="B31:D31"/>
    <mergeCell ref="B82:I82"/>
    <mergeCell ref="E25:I25"/>
    <mergeCell ref="E30:I30"/>
    <mergeCell ref="E31:I31"/>
    <mergeCell ref="E34:I34"/>
    <mergeCell ref="B32:D32"/>
    <mergeCell ref="B33:D33"/>
    <mergeCell ref="B34:D34"/>
    <mergeCell ref="B35:D35"/>
    <mergeCell ref="B36:D36"/>
    <mergeCell ref="B47:D47"/>
    <mergeCell ref="E70:I70"/>
    <mergeCell ref="E73:I73"/>
    <mergeCell ref="B29:I29"/>
    <mergeCell ref="B58:I58"/>
    <mergeCell ref="B69:I69"/>
    <mergeCell ref="B37:D37"/>
    <mergeCell ref="B38:D38"/>
    <mergeCell ref="B39:D39"/>
    <mergeCell ref="B40:D40"/>
    <mergeCell ref="B41:D41"/>
    <mergeCell ref="E37:I37"/>
    <mergeCell ref="E40:I40"/>
    <mergeCell ref="E43:I43"/>
    <mergeCell ref="E44:I44"/>
    <mergeCell ref="E63:I63"/>
    <mergeCell ref="E60:I60"/>
    <mergeCell ref="E59:I59"/>
    <mergeCell ref="B48:D48"/>
    <mergeCell ref="B49:D49"/>
    <mergeCell ref="B50:D50"/>
    <mergeCell ref="B51:D51"/>
    <mergeCell ref="B42:D42"/>
    <mergeCell ref="B43:D43"/>
    <mergeCell ref="B44:D44"/>
    <mergeCell ref="B45:D45"/>
    <mergeCell ref="B46:D46"/>
    <mergeCell ref="B59:D59"/>
    <mergeCell ref="B60:D60"/>
    <mergeCell ref="B61:D61"/>
    <mergeCell ref="B62:D62"/>
    <mergeCell ref="B63:D63"/>
    <mergeCell ref="B52:D52"/>
    <mergeCell ref="B53:D53"/>
    <mergeCell ref="B54:D54"/>
    <mergeCell ref="B55:D55"/>
    <mergeCell ref="B56:D56"/>
    <mergeCell ref="H99:I99"/>
    <mergeCell ref="H109:I109"/>
    <mergeCell ref="B104:I104"/>
    <mergeCell ref="B71:D71"/>
    <mergeCell ref="B72:D72"/>
    <mergeCell ref="B73:D73"/>
    <mergeCell ref="B74:D74"/>
    <mergeCell ref="B75:D75"/>
    <mergeCell ref="B64:D64"/>
    <mergeCell ref="B65:D65"/>
    <mergeCell ref="B66:D66"/>
    <mergeCell ref="B67:D67"/>
    <mergeCell ref="B70:D70"/>
    <mergeCell ref="B76:D76"/>
    <mergeCell ref="B77:D77"/>
    <mergeCell ref="B79:D79"/>
    <mergeCell ref="C83:E83"/>
    <mergeCell ref="I83:I84"/>
    <mergeCell ref="B86:I86"/>
    <mergeCell ref="H90:I90"/>
    <mergeCell ref="H93:I93"/>
    <mergeCell ref="H96:I96"/>
    <mergeCell ref="B115:I115"/>
    <mergeCell ref="B137:I137"/>
    <mergeCell ref="B145:I145"/>
    <mergeCell ref="B163:H164"/>
    <mergeCell ref="H119:I119"/>
    <mergeCell ref="H123:I123"/>
    <mergeCell ref="H127:I127"/>
    <mergeCell ref="H131:I131"/>
    <mergeCell ref="H152:I152"/>
  </mergeCells>
  <printOptions horizontalCentered="1"/>
  <pageMargins left="0.70866141732283472" right="0.70866141732283472" top="0.74803149606299213" bottom="0.74803149606299213" header="0.31496062992125984" footer="0.31496062992125984"/>
  <pageSetup paperSize="5" scale="92" fitToHeight="0" orientation="landscape" r:id="rId1"/>
  <headerFooter>
    <oddFooter>&amp;L&amp;BCanada Council for the Arts Confidential&amp;B&amp;C&amp;D&amp;RPage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pageSetUpPr fitToPage="1"/>
  </sheetPr>
  <dimension ref="A1:U60"/>
  <sheetViews>
    <sheetView showGridLines="0" zoomScaleNormal="100" workbookViewId="0">
      <selection activeCell="B1" sqref="B1"/>
    </sheetView>
  </sheetViews>
  <sheetFormatPr defaultRowHeight="14.25"/>
  <cols>
    <col min="1" max="1" width="4.7109375" style="8" customWidth="1"/>
    <col min="2" max="16384" width="9.140625" style="8"/>
  </cols>
  <sheetData>
    <row r="1" spans="2:16">
      <c r="B1" s="227" t="s">
        <v>486</v>
      </c>
    </row>
    <row r="2" spans="2:16" ht="15">
      <c r="B2" s="754" t="s">
        <v>377</v>
      </c>
      <c r="C2" s="755"/>
      <c r="D2" s="755"/>
      <c r="E2" s="755"/>
      <c r="F2" s="755"/>
      <c r="G2" s="755"/>
      <c r="H2" s="755"/>
      <c r="I2" s="755"/>
      <c r="J2" s="755"/>
      <c r="K2" s="755"/>
      <c r="L2" s="755"/>
      <c r="M2" s="755"/>
      <c r="N2" s="755"/>
      <c r="O2" s="755"/>
      <c r="P2" s="755"/>
    </row>
    <row r="3" spans="2:16" s="22" customFormat="1" ht="15">
      <c r="B3" s="669" t="s">
        <v>284</v>
      </c>
      <c r="C3" s="670"/>
      <c r="D3" s="670"/>
      <c r="E3" s="670"/>
      <c r="F3" s="670"/>
      <c r="G3" s="670"/>
      <c r="H3" s="670"/>
      <c r="I3" s="670"/>
      <c r="J3" s="670"/>
      <c r="K3" s="670"/>
      <c r="L3" s="670"/>
      <c r="M3" s="670"/>
      <c r="N3" s="670"/>
      <c r="O3" s="670"/>
      <c r="P3" s="671"/>
    </row>
    <row r="4" spans="2:16" s="19" customFormat="1" ht="15.75">
      <c r="B4" s="672" t="s">
        <v>376</v>
      </c>
      <c r="C4" s="672"/>
      <c r="D4" s="672"/>
      <c r="E4" s="672"/>
      <c r="F4" s="672"/>
      <c r="G4" s="672"/>
      <c r="H4" s="672"/>
      <c r="I4" s="672"/>
      <c r="J4" s="672"/>
      <c r="K4" s="672"/>
      <c r="L4" s="672"/>
      <c r="M4" s="672"/>
      <c r="N4" s="672"/>
      <c r="O4" s="672"/>
      <c r="P4" s="672"/>
    </row>
    <row r="5" spans="2:16" s="19" customFormat="1" ht="15.75">
      <c r="B5" s="672" t="s">
        <v>282</v>
      </c>
      <c r="C5" s="672"/>
      <c r="D5" s="672"/>
      <c r="E5" s="672"/>
      <c r="F5" s="672"/>
      <c r="G5" s="672"/>
      <c r="H5" s="672"/>
      <c r="I5" s="672"/>
      <c r="J5" s="672"/>
      <c r="K5" s="672"/>
      <c r="L5" s="672"/>
      <c r="M5" s="672"/>
      <c r="N5" s="672"/>
      <c r="O5" s="672"/>
      <c r="P5" s="672"/>
    </row>
    <row r="7" spans="2:16" s="22" customFormat="1"/>
    <row r="8" spans="2:16" ht="14.25" customHeight="1">
      <c r="B8" s="673" t="s">
        <v>375</v>
      </c>
      <c r="C8" s="673"/>
      <c r="D8" s="673"/>
      <c r="E8" s="673"/>
      <c r="F8" s="673"/>
      <c r="G8" s="673"/>
      <c r="H8" s="673"/>
      <c r="I8" s="673"/>
      <c r="J8" s="673"/>
      <c r="K8" s="673"/>
      <c r="L8" s="673"/>
      <c r="M8" s="673"/>
      <c r="N8" s="673"/>
      <c r="O8" s="673"/>
      <c r="P8" s="673"/>
    </row>
    <row r="9" spans="2:16">
      <c r="B9" s="673"/>
      <c r="C9" s="673"/>
      <c r="D9" s="673"/>
      <c r="E9" s="673"/>
      <c r="F9" s="673"/>
      <c r="G9" s="673"/>
      <c r="H9" s="673"/>
      <c r="I9" s="673"/>
      <c r="J9" s="673"/>
      <c r="K9" s="673"/>
      <c r="L9" s="673"/>
      <c r="M9" s="673"/>
      <c r="N9" s="673"/>
      <c r="O9" s="673"/>
      <c r="P9" s="673"/>
    </row>
    <row r="10" spans="2:16">
      <c r="B10" s="673"/>
      <c r="C10" s="673"/>
      <c r="D10" s="673"/>
      <c r="E10" s="673"/>
      <c r="F10" s="673"/>
      <c r="G10" s="673"/>
      <c r="H10" s="673"/>
      <c r="I10" s="673"/>
      <c r="J10" s="673"/>
      <c r="K10" s="673"/>
      <c r="L10" s="673"/>
      <c r="M10" s="673"/>
      <c r="N10" s="673"/>
      <c r="O10" s="673"/>
      <c r="P10" s="673"/>
    </row>
    <row r="11" spans="2:16">
      <c r="B11" s="673"/>
      <c r="C11" s="673"/>
      <c r="D11" s="673"/>
      <c r="E11" s="673"/>
      <c r="F11" s="673"/>
      <c r="G11" s="673"/>
      <c r="H11" s="673"/>
      <c r="I11" s="673"/>
      <c r="J11" s="673"/>
      <c r="K11" s="673"/>
      <c r="L11" s="673"/>
      <c r="M11" s="673"/>
      <c r="N11" s="673"/>
      <c r="O11" s="673"/>
      <c r="P11" s="673"/>
    </row>
    <row r="12" spans="2:16">
      <c r="B12" s="673"/>
      <c r="C12" s="673"/>
      <c r="D12" s="673"/>
      <c r="E12" s="673"/>
      <c r="F12" s="673"/>
      <c r="G12" s="673"/>
      <c r="H12" s="673"/>
      <c r="I12" s="673"/>
      <c r="J12" s="673"/>
      <c r="K12" s="673"/>
      <c r="L12" s="673"/>
      <c r="M12" s="673"/>
      <c r="N12" s="673"/>
      <c r="O12" s="673"/>
      <c r="P12" s="673"/>
    </row>
    <row r="13" spans="2:16" ht="15" thickBot="1"/>
    <row r="14" spans="2:16">
      <c r="B14" s="300" t="s">
        <v>280</v>
      </c>
      <c r="C14" s="10"/>
      <c r="D14" s="10"/>
      <c r="E14" s="10"/>
      <c r="F14" s="10"/>
      <c r="G14" s="10"/>
      <c r="H14" s="10"/>
      <c r="I14" s="10"/>
      <c r="J14" s="10"/>
      <c r="K14" s="10"/>
      <c r="L14" s="10"/>
      <c r="M14" s="10"/>
      <c r="N14" s="10"/>
      <c r="O14" s="10"/>
      <c r="P14" s="11"/>
    </row>
    <row r="15" spans="2:16">
      <c r="B15" s="12" t="s">
        <v>374</v>
      </c>
      <c r="C15" s="9"/>
      <c r="D15" s="9"/>
      <c r="E15" s="9"/>
      <c r="F15" s="9"/>
      <c r="G15" s="9"/>
      <c r="H15" s="9"/>
      <c r="I15" s="9"/>
      <c r="J15" s="9"/>
      <c r="K15" s="9"/>
      <c r="L15" s="9"/>
      <c r="M15" s="9"/>
      <c r="N15" s="9"/>
      <c r="O15" s="9"/>
      <c r="P15" s="13"/>
    </row>
    <row r="16" spans="2:16">
      <c r="B16" s="12" t="s">
        <v>373</v>
      </c>
      <c r="C16" s="9"/>
      <c r="D16" s="9"/>
      <c r="E16" s="9"/>
      <c r="F16" s="9"/>
      <c r="G16" s="9"/>
      <c r="H16" s="9"/>
      <c r="I16" s="9"/>
      <c r="J16" s="9"/>
      <c r="K16" s="9"/>
      <c r="L16" s="9"/>
      <c r="M16" s="9"/>
      <c r="N16" s="9"/>
      <c r="O16" s="9"/>
      <c r="P16" s="13"/>
    </row>
    <row r="17" spans="2:16">
      <c r="B17" s="12"/>
      <c r="C17" s="9"/>
      <c r="D17" s="9"/>
      <c r="E17" s="9"/>
      <c r="F17" s="9"/>
      <c r="G17" s="9"/>
      <c r="H17" s="9"/>
      <c r="I17" s="9"/>
      <c r="J17" s="9"/>
      <c r="K17" s="9"/>
      <c r="L17" s="9"/>
      <c r="M17" s="9"/>
      <c r="N17" s="9"/>
      <c r="O17" s="9"/>
      <c r="P17" s="13"/>
    </row>
    <row r="18" spans="2:16">
      <c r="B18" s="12"/>
      <c r="C18" s="9"/>
      <c r="D18" s="9"/>
      <c r="E18" s="9"/>
      <c r="F18" s="9"/>
      <c r="G18" s="9"/>
      <c r="H18" s="9"/>
      <c r="I18" s="9"/>
      <c r="J18" s="9"/>
      <c r="K18" s="9"/>
      <c r="L18" s="9"/>
      <c r="M18" s="9"/>
      <c r="N18" s="9"/>
      <c r="O18" s="9"/>
      <c r="P18" s="13"/>
    </row>
    <row r="19" spans="2:16">
      <c r="B19" s="12"/>
      <c r="C19" s="9"/>
      <c r="D19" s="9"/>
      <c r="E19" s="9"/>
      <c r="F19" s="9"/>
      <c r="G19" s="9"/>
      <c r="H19" s="9"/>
      <c r="I19" s="9"/>
      <c r="J19" s="9"/>
      <c r="K19" s="9"/>
      <c r="L19" s="9"/>
      <c r="M19" s="9"/>
      <c r="N19" s="9"/>
      <c r="O19" s="9"/>
      <c r="P19" s="13"/>
    </row>
    <row r="20" spans="2:16">
      <c r="B20" s="12"/>
      <c r="C20" s="9"/>
      <c r="D20" s="9"/>
      <c r="E20" s="9"/>
      <c r="F20" s="9"/>
      <c r="G20" s="9"/>
      <c r="H20" s="9"/>
      <c r="I20" s="9"/>
      <c r="J20" s="9"/>
      <c r="K20" s="9"/>
      <c r="L20" s="9"/>
      <c r="M20" s="9"/>
      <c r="N20" s="9"/>
      <c r="O20" s="9"/>
      <c r="P20" s="13"/>
    </row>
    <row r="21" spans="2:16" s="22" customFormat="1">
      <c r="B21" s="30" t="s">
        <v>262</v>
      </c>
      <c r="C21" s="24"/>
      <c r="D21" s="24"/>
      <c r="E21" s="24"/>
      <c r="F21" s="24"/>
      <c r="G21" s="24"/>
      <c r="H21" s="24"/>
      <c r="I21" s="24"/>
      <c r="J21" s="24"/>
      <c r="K21" s="24"/>
      <c r="L21" s="24"/>
      <c r="M21" s="24"/>
      <c r="N21" s="24"/>
      <c r="O21" s="24"/>
      <c r="P21" s="31"/>
    </row>
    <row r="22" spans="2:16">
      <c r="B22" s="12" t="s">
        <v>261</v>
      </c>
      <c r="C22" s="9"/>
      <c r="D22" s="9"/>
      <c r="E22" s="9"/>
      <c r="F22" s="9"/>
      <c r="G22" s="9"/>
      <c r="H22" s="9"/>
      <c r="I22" s="9"/>
      <c r="J22" s="9"/>
      <c r="K22" s="9"/>
      <c r="L22" s="9"/>
      <c r="M22" s="9"/>
      <c r="N22" s="9"/>
      <c r="O22" s="9"/>
      <c r="P22" s="13"/>
    </row>
    <row r="23" spans="2:16">
      <c r="B23" s="12" t="s">
        <v>260</v>
      </c>
      <c r="C23" s="9"/>
      <c r="D23" s="9"/>
      <c r="E23" s="9"/>
      <c r="F23" s="9"/>
      <c r="G23" s="9"/>
      <c r="H23" s="9"/>
      <c r="I23" s="9"/>
      <c r="J23" s="9"/>
      <c r="K23" s="9"/>
      <c r="L23" s="9"/>
      <c r="M23" s="9"/>
      <c r="N23" s="9"/>
      <c r="O23" s="9"/>
      <c r="P23" s="13"/>
    </row>
    <row r="24" spans="2:16" ht="15" thickBot="1">
      <c r="B24" s="14"/>
      <c r="C24" s="15"/>
      <c r="D24" s="15"/>
      <c r="E24" s="15"/>
      <c r="F24" s="15"/>
      <c r="G24" s="15"/>
      <c r="H24" s="15"/>
      <c r="I24" s="15"/>
      <c r="J24" s="15"/>
      <c r="K24" s="15"/>
      <c r="L24" s="15"/>
      <c r="M24" s="15"/>
      <c r="N24" s="15"/>
      <c r="O24" s="15"/>
      <c r="P24" s="16"/>
    </row>
    <row r="25" spans="2:16">
      <c r="B25" s="9"/>
      <c r="C25" s="9"/>
      <c r="D25" s="9"/>
      <c r="E25" s="9"/>
      <c r="F25" s="9"/>
      <c r="G25" s="9"/>
      <c r="H25" s="9"/>
      <c r="I25" s="9"/>
      <c r="J25" s="9"/>
      <c r="K25" s="9"/>
      <c r="L25" s="9"/>
      <c r="M25" s="9"/>
      <c r="N25" s="9"/>
      <c r="O25" s="9"/>
      <c r="P25" s="299"/>
    </row>
    <row r="26" spans="2:16">
      <c r="B26" s="8" t="s">
        <v>0</v>
      </c>
    </row>
    <row r="28" spans="2:16">
      <c r="B28" s="8" t="s">
        <v>372</v>
      </c>
    </row>
    <row r="29" spans="2:16">
      <c r="C29" s="673" t="s">
        <v>371</v>
      </c>
      <c r="D29" s="673"/>
      <c r="E29" s="673"/>
      <c r="F29" s="673"/>
      <c r="G29" s="673"/>
      <c r="H29" s="673"/>
      <c r="I29" s="673"/>
      <c r="J29" s="673"/>
      <c r="K29" s="673"/>
      <c r="L29" s="673"/>
      <c r="M29" s="673"/>
      <c r="N29" s="673"/>
      <c r="O29" s="673"/>
      <c r="P29" s="673"/>
    </row>
    <row r="30" spans="2:16">
      <c r="C30" s="673"/>
      <c r="D30" s="673"/>
      <c r="E30" s="673"/>
      <c r="F30" s="673"/>
      <c r="G30" s="673"/>
      <c r="H30" s="673"/>
      <c r="I30" s="673"/>
      <c r="J30" s="673"/>
      <c r="K30" s="673"/>
      <c r="L30" s="673"/>
      <c r="M30" s="673"/>
      <c r="N30" s="673"/>
      <c r="O30" s="673"/>
      <c r="P30" s="673"/>
    </row>
    <row r="31" spans="2:16">
      <c r="C31" s="673" t="s">
        <v>370</v>
      </c>
      <c r="D31" s="673"/>
      <c r="E31" s="673"/>
      <c r="F31" s="673"/>
      <c r="G31" s="673"/>
      <c r="H31" s="673"/>
      <c r="I31" s="673"/>
      <c r="J31" s="673"/>
      <c r="K31" s="673"/>
      <c r="L31" s="673"/>
      <c r="M31" s="673"/>
      <c r="N31" s="673"/>
      <c r="O31" s="673"/>
      <c r="P31" s="673"/>
    </row>
    <row r="32" spans="2:16">
      <c r="C32" s="673"/>
      <c r="D32" s="673"/>
      <c r="E32" s="673"/>
      <c r="F32" s="673"/>
      <c r="G32" s="673"/>
      <c r="H32" s="673"/>
      <c r="I32" s="673"/>
      <c r="J32" s="673"/>
      <c r="K32" s="673"/>
      <c r="L32" s="673"/>
      <c r="M32" s="673"/>
      <c r="N32" s="673"/>
      <c r="O32" s="673"/>
      <c r="P32" s="673"/>
    </row>
    <row r="33" spans="1:21">
      <c r="C33" s="662" t="s">
        <v>369</v>
      </c>
      <c r="D33" s="662"/>
      <c r="E33" s="662"/>
      <c r="F33" s="662"/>
      <c r="G33" s="662"/>
      <c r="H33" s="662"/>
      <c r="I33" s="662"/>
      <c r="J33" s="662"/>
      <c r="K33" s="662"/>
      <c r="L33" s="662"/>
      <c r="M33" s="662"/>
      <c r="N33" s="662"/>
      <c r="O33" s="662"/>
      <c r="P33" s="17"/>
      <c r="Q33" s="17"/>
    </row>
    <row r="34" spans="1:21">
      <c r="C34" s="662"/>
      <c r="D34" s="662"/>
      <c r="E34" s="662"/>
      <c r="F34" s="662"/>
      <c r="G34" s="662"/>
      <c r="H34" s="662"/>
      <c r="I34" s="662"/>
      <c r="J34" s="662"/>
      <c r="K34" s="662"/>
      <c r="L34" s="662"/>
      <c r="M34" s="662"/>
      <c r="N34" s="662"/>
      <c r="O34" s="662"/>
      <c r="P34" s="17"/>
      <c r="Q34" s="17"/>
    </row>
    <row r="35" spans="1:21">
      <c r="C35" s="757" t="s">
        <v>368</v>
      </c>
      <c r="D35" s="757"/>
      <c r="E35" s="757"/>
      <c r="F35" s="757"/>
      <c r="G35" s="757"/>
      <c r="H35" s="757"/>
      <c r="I35" s="757"/>
      <c r="J35" s="757"/>
      <c r="K35" s="757"/>
      <c r="L35" s="757"/>
      <c r="M35" s="757"/>
      <c r="N35" s="757"/>
      <c r="O35" s="757"/>
      <c r="P35" s="757"/>
    </row>
    <row r="36" spans="1:21">
      <c r="C36" s="757"/>
      <c r="D36" s="757"/>
      <c r="E36" s="757"/>
      <c r="F36" s="757"/>
      <c r="G36" s="757"/>
      <c r="H36" s="757"/>
      <c r="I36" s="757"/>
      <c r="J36" s="757"/>
      <c r="K36" s="757"/>
      <c r="L36" s="757"/>
      <c r="M36" s="757"/>
      <c r="N36" s="757"/>
      <c r="O36" s="757"/>
      <c r="P36" s="757"/>
    </row>
    <row r="37" spans="1:21">
      <c r="C37" s="298"/>
      <c r="D37" s="298"/>
      <c r="E37" s="298"/>
      <c r="F37" s="298"/>
      <c r="G37" s="298"/>
      <c r="H37" s="298"/>
      <c r="I37" s="298"/>
      <c r="J37" s="298"/>
      <c r="K37" s="298"/>
      <c r="L37" s="298"/>
      <c r="M37" s="298"/>
      <c r="N37" s="298"/>
      <c r="O37" s="298"/>
      <c r="P37" s="298"/>
    </row>
    <row r="38" spans="1:21">
      <c r="B38" s="8" t="s">
        <v>367</v>
      </c>
    </row>
    <row r="39" spans="1:21">
      <c r="C39" s="297" t="s">
        <v>366</v>
      </c>
      <c r="D39" s="297"/>
      <c r="E39" s="297"/>
      <c r="F39" s="297"/>
      <c r="G39" s="297"/>
      <c r="H39" s="297"/>
      <c r="I39" s="297"/>
      <c r="J39" s="297"/>
      <c r="K39" s="297"/>
      <c r="L39" s="297"/>
      <c r="M39" s="297"/>
      <c r="N39" s="297"/>
      <c r="O39" s="297"/>
      <c r="P39" s="297"/>
      <c r="Q39" s="297"/>
    </row>
    <row r="40" spans="1:21">
      <c r="C40" s="297"/>
      <c r="D40" s="297"/>
      <c r="E40" s="297"/>
      <c r="F40" s="297"/>
      <c r="G40" s="297"/>
      <c r="H40" s="297"/>
      <c r="I40" s="297"/>
      <c r="J40" s="297"/>
      <c r="K40" s="297"/>
      <c r="L40" s="297"/>
      <c r="M40" s="297"/>
      <c r="N40" s="297"/>
      <c r="O40" s="297"/>
      <c r="P40" s="297"/>
      <c r="Q40" s="297"/>
    </row>
    <row r="41" spans="1:21">
      <c r="B41" s="22" t="s">
        <v>6</v>
      </c>
    </row>
    <row r="42" spans="1:21">
      <c r="B42" s="8" t="s">
        <v>365</v>
      </c>
    </row>
    <row r="45" spans="1:21" s="220" customFormat="1">
      <c r="A45" s="221"/>
      <c r="B45" s="219" t="s">
        <v>273</v>
      </c>
      <c r="C45" s="219"/>
      <c r="D45" s="215"/>
      <c r="E45" s="215"/>
      <c r="F45" s="215"/>
      <c r="G45" s="215"/>
      <c r="H45" s="215"/>
      <c r="I45" s="215"/>
      <c r="J45" s="215"/>
      <c r="K45" s="215"/>
      <c r="L45" s="215"/>
      <c r="M45" s="215"/>
      <c r="N45" s="215"/>
      <c r="O45" s="215"/>
      <c r="P45" s="215"/>
      <c r="Q45" s="215"/>
      <c r="R45" s="215"/>
      <c r="T45" s="219"/>
    </row>
    <row r="46" spans="1:21" s="158" customFormat="1">
      <c r="A46" s="216"/>
      <c r="B46" s="219"/>
      <c r="C46" s="218" t="s">
        <v>272</v>
      </c>
      <c r="D46" s="217"/>
      <c r="E46" s="217"/>
      <c r="F46" s="217"/>
      <c r="G46" s="217"/>
      <c r="H46" s="217"/>
      <c r="I46" s="217"/>
      <c r="J46" s="217"/>
      <c r="K46" s="217"/>
      <c r="L46" s="217"/>
      <c r="M46" s="217"/>
      <c r="N46" s="217"/>
      <c r="O46" s="217"/>
      <c r="P46" s="214"/>
      <c r="Q46" s="214"/>
      <c r="R46" s="214"/>
      <c r="T46" s="213"/>
    </row>
    <row r="47" spans="1:21" s="158" customFormat="1">
      <c r="A47" s="216"/>
      <c r="B47" s="219"/>
      <c r="C47" s="218" t="s">
        <v>271</v>
      </c>
      <c r="D47" s="217"/>
      <c r="E47" s="217"/>
      <c r="F47" s="217"/>
      <c r="G47" s="217"/>
      <c r="H47" s="217"/>
      <c r="I47" s="217"/>
      <c r="J47" s="217"/>
      <c r="K47" s="217"/>
      <c r="L47" s="217"/>
      <c r="M47" s="217"/>
      <c r="N47" s="217"/>
      <c r="O47" s="217"/>
      <c r="P47" s="214"/>
      <c r="Q47" s="214"/>
      <c r="R47" s="214"/>
      <c r="T47" s="213"/>
    </row>
    <row r="48" spans="1:21" s="158" customFormat="1" ht="14.25" customHeight="1">
      <c r="B48" s="216"/>
      <c r="C48" s="657" t="s">
        <v>270</v>
      </c>
      <c r="D48" s="657"/>
      <c r="E48" s="657"/>
      <c r="F48" s="657"/>
      <c r="G48" s="657"/>
      <c r="H48" s="657"/>
      <c r="I48" s="657"/>
      <c r="J48" s="657"/>
      <c r="K48" s="657"/>
      <c r="L48" s="657"/>
      <c r="M48" s="657"/>
      <c r="N48" s="657"/>
      <c r="O48" s="657"/>
      <c r="P48" s="657"/>
      <c r="Q48" s="215"/>
      <c r="R48" s="214"/>
      <c r="S48" s="214"/>
      <c r="U48" s="213"/>
    </row>
    <row r="49" spans="2:16" s="296" customFormat="1" ht="14.25" customHeight="1">
      <c r="B49" s="756" t="s">
        <v>364</v>
      </c>
      <c r="C49" s="756"/>
      <c r="D49" s="756"/>
      <c r="E49" s="756"/>
      <c r="F49" s="756"/>
      <c r="G49" s="756"/>
      <c r="H49" s="756"/>
      <c r="I49" s="756"/>
      <c r="J49" s="756"/>
      <c r="K49" s="756"/>
      <c r="L49" s="756"/>
      <c r="M49" s="756"/>
      <c r="N49" s="756"/>
      <c r="O49" s="756"/>
      <c r="P49" s="756"/>
    </row>
    <row r="50" spans="2:16" s="158" customFormat="1" ht="14.25" customHeight="1">
      <c r="C50" s="659" t="s">
        <v>485</v>
      </c>
      <c r="D50" s="659"/>
      <c r="E50" s="659"/>
      <c r="F50" s="659"/>
      <c r="G50" s="659"/>
      <c r="H50" s="659"/>
      <c r="I50" s="659"/>
      <c r="J50" s="659"/>
      <c r="K50" s="659"/>
      <c r="L50" s="659"/>
      <c r="M50" s="659"/>
      <c r="N50" s="659"/>
      <c r="O50" s="659"/>
      <c r="P50" s="659"/>
    </row>
    <row r="51" spans="2:16" s="158" customFormat="1" ht="14.25" customHeight="1">
      <c r="C51" s="659"/>
      <c r="D51" s="659"/>
      <c r="E51" s="659"/>
      <c r="F51" s="659"/>
      <c r="G51" s="659"/>
      <c r="H51" s="659"/>
      <c r="I51" s="659"/>
      <c r="J51" s="659"/>
      <c r="K51" s="659"/>
      <c r="L51" s="659"/>
      <c r="M51" s="659"/>
      <c r="N51" s="659"/>
      <c r="O51" s="659"/>
      <c r="P51" s="659"/>
    </row>
    <row r="52" spans="2:16" s="158" customFormat="1">
      <c r="C52" s="660" t="s">
        <v>363</v>
      </c>
      <c r="D52" s="660"/>
      <c r="E52" s="660"/>
      <c r="F52" s="660"/>
      <c r="G52" s="660"/>
      <c r="H52" s="660"/>
      <c r="I52" s="660"/>
      <c r="J52" s="660"/>
      <c r="K52" s="660"/>
      <c r="L52" s="660"/>
      <c r="M52" s="660"/>
      <c r="N52" s="660"/>
      <c r="O52" s="660"/>
      <c r="P52" s="660"/>
    </row>
    <row r="53" spans="2:16" s="158" customFormat="1">
      <c r="C53" s="295"/>
      <c r="D53" s="295"/>
      <c r="E53" s="295"/>
      <c r="F53" s="295"/>
      <c r="G53" s="295"/>
      <c r="H53" s="295"/>
      <c r="I53" s="295"/>
      <c r="J53" s="295"/>
      <c r="K53" s="295"/>
      <c r="L53" s="295"/>
      <c r="M53" s="295"/>
      <c r="N53" s="295"/>
      <c r="O53" s="295"/>
      <c r="P53" s="295"/>
    </row>
    <row r="54" spans="2:16" s="158" customFormat="1">
      <c r="C54" s="295"/>
      <c r="D54" s="295"/>
      <c r="E54" s="295"/>
      <c r="F54" s="295"/>
      <c r="G54" s="295"/>
      <c r="H54" s="295"/>
      <c r="I54" s="295"/>
      <c r="J54" s="295"/>
      <c r="K54" s="295"/>
      <c r="L54" s="295"/>
      <c r="M54" s="295"/>
      <c r="N54" s="295"/>
      <c r="O54" s="295"/>
      <c r="P54" s="295"/>
    </row>
    <row r="55" spans="2:16">
      <c r="B55" s="673" t="s">
        <v>362</v>
      </c>
      <c r="C55" s="673"/>
      <c r="D55" s="673"/>
      <c r="E55" s="673"/>
      <c r="F55" s="673"/>
      <c r="G55" s="673"/>
      <c r="H55" s="673"/>
      <c r="I55" s="673"/>
      <c r="J55" s="673"/>
      <c r="K55" s="673"/>
      <c r="L55" s="673"/>
      <c r="M55" s="673"/>
      <c r="N55" s="673"/>
      <c r="O55" s="673"/>
      <c r="P55" s="673"/>
    </row>
    <row r="56" spans="2:16">
      <c r="B56" s="673"/>
      <c r="C56" s="673"/>
      <c r="D56" s="673"/>
      <c r="E56" s="673"/>
      <c r="F56" s="673"/>
      <c r="G56" s="673"/>
      <c r="H56" s="673"/>
      <c r="I56" s="673"/>
      <c r="J56" s="673"/>
      <c r="K56" s="673"/>
      <c r="L56" s="673"/>
      <c r="M56" s="673"/>
      <c r="N56" s="673"/>
      <c r="O56" s="673"/>
      <c r="P56" s="673"/>
    </row>
    <row r="57" spans="2:16">
      <c r="B57" s="8" t="s">
        <v>361</v>
      </c>
    </row>
    <row r="59" spans="2:16">
      <c r="C59" s="753"/>
      <c r="D59" s="753"/>
      <c r="E59" s="753"/>
      <c r="F59" s="753"/>
      <c r="G59" s="753"/>
      <c r="H59" s="753"/>
      <c r="I59" s="753"/>
      <c r="J59" s="753"/>
      <c r="K59" s="753"/>
      <c r="L59" s="753"/>
      <c r="M59" s="753"/>
      <c r="N59" s="753"/>
      <c r="O59" s="753"/>
      <c r="P59" s="753"/>
    </row>
    <row r="60" spans="2:16">
      <c r="C60" s="294"/>
      <c r="D60" s="294"/>
      <c r="E60" s="294"/>
      <c r="F60" s="294"/>
      <c r="G60" s="294"/>
      <c r="H60" s="294"/>
      <c r="I60" s="294"/>
      <c r="J60" s="294"/>
      <c r="K60" s="294"/>
      <c r="L60" s="294"/>
      <c r="M60" s="294"/>
      <c r="N60" s="294"/>
      <c r="O60" s="294"/>
      <c r="P60" s="294"/>
    </row>
  </sheetData>
  <sheetProtection password="C54C" sheet="1" objects="1" scenarios="1" formatRows="0"/>
  <mergeCells count="15">
    <mergeCell ref="B55:P56"/>
    <mergeCell ref="C59:P59"/>
    <mergeCell ref="B2:P2"/>
    <mergeCell ref="B3:P3"/>
    <mergeCell ref="B4:P4"/>
    <mergeCell ref="B5:P5"/>
    <mergeCell ref="C33:O34"/>
    <mergeCell ref="C48:P48"/>
    <mergeCell ref="B49:P49"/>
    <mergeCell ref="C50:P51"/>
    <mergeCell ref="C52:P52"/>
    <mergeCell ref="C35:P36"/>
    <mergeCell ref="C29:P30"/>
    <mergeCell ref="C31:P32"/>
    <mergeCell ref="B8:P12"/>
  </mergeCells>
  <pageMargins left="0.70866141732283472" right="0.70866141732283472" top="0.74803149606299213" bottom="0.74803149606299213" header="0.31496062992125984" footer="0.31496062992125984"/>
  <pageSetup scale="80" fitToHeight="0" orientation="landscape" r:id="rId1"/>
  <headerFooter>
    <oddFooter>&amp;L&amp;BCanada Council for the Arts Confidential&amp;B&amp;C&amp;D&amp;RPage &amp;P</oddFooter>
  </headerFooter>
  <rowBreaks count="1" manualBreakCount="1">
    <brk id="4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59999389629810485"/>
    <pageSetUpPr fitToPage="1"/>
  </sheetPr>
  <dimension ref="A1:K243"/>
  <sheetViews>
    <sheetView showGridLines="0" zoomScale="90" zoomScaleNormal="90" workbookViewId="0">
      <pane ySplit="4" topLeftCell="A5" activePane="bottomLeft" state="frozen"/>
      <selection pane="bottomLeft" activeCell="A5" sqref="A5"/>
    </sheetView>
  </sheetViews>
  <sheetFormatPr defaultRowHeight="14.25"/>
  <cols>
    <col min="1" max="1" width="2.140625" style="228" customWidth="1"/>
    <col min="2" max="2" width="49.7109375" style="228" customWidth="1"/>
    <col min="3" max="3" width="17.28515625" style="228" customWidth="1"/>
    <col min="4" max="4" width="16.42578125" style="228" customWidth="1"/>
    <col min="5" max="5" width="17.28515625" style="228" customWidth="1"/>
    <col min="6" max="6" width="17" style="228" customWidth="1"/>
    <col min="7" max="7" width="71.42578125" style="228" customWidth="1"/>
    <col min="8" max="16384" width="9.140625" style="228"/>
  </cols>
  <sheetData>
    <row r="1" spans="1:11">
      <c r="B1" s="227" t="s">
        <v>486</v>
      </c>
    </row>
    <row r="2" spans="1:11" s="370" customFormat="1" ht="18.75" customHeight="1">
      <c r="B2" s="736" t="s">
        <v>402</v>
      </c>
      <c r="C2" s="736"/>
      <c r="D2" s="736"/>
      <c r="E2" s="736"/>
      <c r="F2" s="736"/>
      <c r="G2" s="736"/>
    </row>
    <row r="3" spans="1:11" s="370" customFormat="1" ht="6.75" customHeight="1">
      <c r="B3" s="371"/>
      <c r="C3" s="291"/>
      <c r="D3" s="290"/>
      <c r="E3" s="290"/>
      <c r="F3" s="290"/>
      <c r="G3" s="290"/>
    </row>
    <row r="4" spans="1:11" ht="29.25" customHeight="1">
      <c r="A4" s="267"/>
      <c r="B4" s="369"/>
      <c r="C4" s="368" t="s">
        <v>401</v>
      </c>
      <c r="D4" s="324" t="s">
        <v>386</v>
      </c>
      <c r="E4" s="324" t="s">
        <v>385</v>
      </c>
      <c r="F4" s="367" t="s">
        <v>384</v>
      </c>
      <c r="G4" s="288" t="s">
        <v>320</v>
      </c>
      <c r="K4" s="360"/>
    </row>
    <row r="5" spans="1:11" ht="15">
      <c r="A5" s="267"/>
      <c r="B5" s="366"/>
      <c r="C5" s="365" t="s">
        <v>18</v>
      </c>
      <c r="D5" s="365" t="s">
        <v>18</v>
      </c>
      <c r="E5" s="365" t="s">
        <v>18</v>
      </c>
      <c r="F5" s="364"/>
      <c r="G5" s="363"/>
      <c r="K5" s="360"/>
    </row>
    <row r="6" spans="1:11" ht="14.25" customHeight="1">
      <c r="A6" s="267"/>
      <c r="B6" s="759" t="s">
        <v>400</v>
      </c>
      <c r="C6" s="148" t="s">
        <v>19</v>
      </c>
      <c r="D6" s="148" t="s">
        <v>19</v>
      </c>
      <c r="E6" s="148" t="s">
        <v>19</v>
      </c>
      <c r="F6" s="364"/>
      <c r="G6" s="363"/>
      <c r="K6" s="360"/>
    </row>
    <row r="7" spans="1:11" ht="15" customHeight="1">
      <c r="A7" s="267"/>
      <c r="B7" s="759"/>
      <c r="C7" s="147" t="s">
        <v>21</v>
      </c>
      <c r="D7" s="147" t="s">
        <v>21</v>
      </c>
      <c r="E7" s="147" t="s">
        <v>21</v>
      </c>
      <c r="F7" s="364"/>
      <c r="G7" s="363"/>
      <c r="K7" s="360"/>
    </row>
    <row r="8" spans="1:11" ht="15">
      <c r="A8" s="284"/>
      <c r="B8" s="760"/>
      <c r="C8" s="362" t="s">
        <v>19</v>
      </c>
      <c r="D8" s="362" t="s">
        <v>19</v>
      </c>
      <c r="E8" s="362" t="s">
        <v>19</v>
      </c>
      <c r="F8" s="361"/>
      <c r="G8" s="285"/>
    </row>
    <row r="9" spans="1:11" ht="6.75" customHeight="1">
      <c r="A9" s="284"/>
      <c r="B9" s="284"/>
      <c r="C9" s="283"/>
      <c r="D9" s="283"/>
      <c r="E9" s="283"/>
      <c r="F9" s="283"/>
      <c r="K9" s="360"/>
    </row>
    <row r="10" spans="1:11" ht="15">
      <c r="B10" s="728" t="s">
        <v>356</v>
      </c>
      <c r="C10" s="728"/>
      <c r="D10" s="728"/>
      <c r="E10" s="728"/>
      <c r="F10" s="728"/>
      <c r="G10" s="728"/>
    </row>
    <row r="11" spans="1:11" ht="28.5">
      <c r="B11" s="341" t="s">
        <v>399</v>
      </c>
      <c r="C11" s="336"/>
      <c r="D11" s="336"/>
      <c r="E11" s="336"/>
      <c r="F11" s="336"/>
      <c r="G11" s="335"/>
    </row>
    <row r="12" spans="1:11">
      <c r="B12" s="359" t="s">
        <v>353</v>
      </c>
      <c r="C12" s="333"/>
      <c r="D12" s="332"/>
      <c r="E12" s="332"/>
      <c r="F12" s="315">
        <f t="shared" ref="F12:F22" si="0">C12+D12+E12</f>
        <v>0</v>
      </c>
      <c r="G12" s="331"/>
    </row>
    <row r="13" spans="1:11">
      <c r="B13" s="311"/>
      <c r="C13" s="333"/>
      <c r="D13" s="332"/>
      <c r="E13" s="332"/>
      <c r="F13" s="315">
        <f t="shared" si="0"/>
        <v>0</v>
      </c>
      <c r="G13" s="331"/>
    </row>
    <row r="14" spans="1:11">
      <c r="B14" s="311"/>
      <c r="C14" s="333"/>
      <c r="D14" s="332"/>
      <c r="E14" s="332"/>
      <c r="F14" s="315">
        <f t="shared" si="0"/>
        <v>0</v>
      </c>
      <c r="G14" s="331"/>
    </row>
    <row r="15" spans="1:11">
      <c r="B15" s="311"/>
      <c r="C15" s="333"/>
      <c r="D15" s="332"/>
      <c r="E15" s="332"/>
      <c r="F15" s="315">
        <f t="shared" si="0"/>
        <v>0</v>
      </c>
      <c r="G15" s="331"/>
    </row>
    <row r="16" spans="1:11">
      <c r="B16" s="311"/>
      <c r="C16" s="333"/>
      <c r="D16" s="332"/>
      <c r="E16" s="332"/>
      <c r="F16" s="315">
        <f t="shared" si="0"/>
        <v>0</v>
      </c>
      <c r="G16" s="331"/>
    </row>
    <row r="17" spans="2:11">
      <c r="B17" s="311"/>
      <c r="C17" s="333"/>
      <c r="D17" s="332"/>
      <c r="E17" s="332"/>
      <c r="F17" s="315">
        <f t="shared" si="0"/>
        <v>0</v>
      </c>
      <c r="G17" s="331"/>
    </row>
    <row r="18" spans="2:11">
      <c r="B18" s="311"/>
      <c r="C18" s="333"/>
      <c r="D18" s="332"/>
      <c r="E18" s="332"/>
      <c r="F18" s="315">
        <f t="shared" si="0"/>
        <v>0</v>
      </c>
      <c r="G18" s="331"/>
    </row>
    <row r="19" spans="2:11">
      <c r="B19" s="311"/>
      <c r="C19" s="333"/>
      <c r="D19" s="332"/>
      <c r="E19" s="332"/>
      <c r="F19" s="315">
        <f t="shared" si="0"/>
        <v>0</v>
      </c>
      <c r="G19" s="331"/>
    </row>
    <row r="20" spans="2:11">
      <c r="B20" s="311"/>
      <c r="C20" s="333"/>
      <c r="D20" s="332"/>
      <c r="E20" s="332"/>
      <c r="F20" s="315">
        <f t="shared" si="0"/>
        <v>0</v>
      </c>
      <c r="G20" s="331"/>
    </row>
    <row r="21" spans="2:11">
      <c r="B21" s="311"/>
      <c r="C21" s="333"/>
      <c r="D21" s="332"/>
      <c r="E21" s="332"/>
      <c r="F21" s="315">
        <f t="shared" si="0"/>
        <v>0</v>
      </c>
      <c r="G21" s="331"/>
    </row>
    <row r="22" spans="2:11">
      <c r="B22" s="346"/>
      <c r="C22" s="354"/>
      <c r="D22" s="353"/>
      <c r="E22" s="353"/>
      <c r="F22" s="315">
        <f t="shared" si="0"/>
        <v>0</v>
      </c>
      <c r="G22" s="331"/>
    </row>
    <row r="23" spans="2:11" ht="15">
      <c r="B23" s="242" t="s">
        <v>352</v>
      </c>
      <c r="C23" s="313">
        <f>SUM(C12:C22)</f>
        <v>0</v>
      </c>
      <c r="D23" s="313">
        <f>SUM(D12:D22)</f>
        <v>0</v>
      </c>
      <c r="E23" s="313">
        <f>SUM(E12:E22)</f>
        <v>0</v>
      </c>
      <c r="F23" s="358">
        <f>SUM(F12:F22)</f>
        <v>0</v>
      </c>
      <c r="G23" s="311"/>
    </row>
    <row r="24" spans="2:11" ht="6.75" customHeight="1">
      <c r="C24" s="314"/>
      <c r="D24" s="314"/>
      <c r="E24" s="314"/>
      <c r="F24" s="314"/>
      <c r="K24" s="356"/>
    </row>
    <row r="25" spans="2:11" ht="15">
      <c r="B25" s="728" t="s">
        <v>398</v>
      </c>
      <c r="C25" s="728"/>
      <c r="D25" s="728"/>
      <c r="E25" s="728"/>
      <c r="F25" s="728"/>
      <c r="G25" s="728"/>
      <c r="K25" s="356"/>
    </row>
    <row r="26" spans="2:11" ht="42.75">
      <c r="B26" s="341" t="s">
        <v>397</v>
      </c>
      <c r="C26" s="336"/>
      <c r="D26" s="336"/>
      <c r="E26" s="336"/>
      <c r="F26" s="336"/>
      <c r="G26" s="335"/>
      <c r="K26" s="356"/>
    </row>
    <row r="27" spans="2:11">
      <c r="B27" s="311"/>
      <c r="C27" s="333"/>
      <c r="D27" s="332"/>
      <c r="E27" s="332"/>
      <c r="F27" s="315">
        <f t="shared" ref="F27:F37" si="1">C27+D27+E27</f>
        <v>0</v>
      </c>
      <c r="G27" s="331"/>
      <c r="K27" s="356"/>
    </row>
    <row r="28" spans="2:11">
      <c r="B28" s="311"/>
      <c r="C28" s="333"/>
      <c r="D28" s="332"/>
      <c r="E28" s="332"/>
      <c r="F28" s="315">
        <f t="shared" si="1"/>
        <v>0</v>
      </c>
      <c r="G28" s="331"/>
      <c r="K28" s="356"/>
    </row>
    <row r="29" spans="2:11">
      <c r="B29" s="311"/>
      <c r="C29" s="333"/>
      <c r="D29" s="332"/>
      <c r="E29" s="332"/>
      <c r="F29" s="315">
        <f t="shared" si="1"/>
        <v>0</v>
      </c>
      <c r="G29" s="331"/>
      <c r="K29" s="356"/>
    </row>
    <row r="30" spans="2:11">
      <c r="B30" s="311"/>
      <c r="C30" s="333"/>
      <c r="D30" s="332"/>
      <c r="E30" s="332"/>
      <c r="F30" s="315">
        <f t="shared" si="1"/>
        <v>0</v>
      </c>
      <c r="G30" s="331"/>
      <c r="K30" s="356"/>
    </row>
    <row r="31" spans="2:11">
      <c r="B31" s="311"/>
      <c r="C31" s="333"/>
      <c r="D31" s="332"/>
      <c r="E31" s="332"/>
      <c r="F31" s="315">
        <f t="shared" si="1"/>
        <v>0</v>
      </c>
      <c r="G31" s="331"/>
      <c r="K31" s="356"/>
    </row>
    <row r="32" spans="2:11">
      <c r="B32" s="311"/>
      <c r="C32" s="333"/>
      <c r="D32" s="332"/>
      <c r="E32" s="332"/>
      <c r="F32" s="315">
        <f t="shared" si="1"/>
        <v>0</v>
      </c>
      <c r="G32" s="331"/>
      <c r="K32" s="356"/>
    </row>
    <row r="33" spans="2:11">
      <c r="B33" s="311"/>
      <c r="C33" s="333"/>
      <c r="D33" s="332"/>
      <c r="E33" s="332"/>
      <c r="F33" s="315">
        <f t="shared" si="1"/>
        <v>0</v>
      </c>
      <c r="G33" s="331"/>
      <c r="K33" s="356"/>
    </row>
    <row r="34" spans="2:11">
      <c r="B34" s="311"/>
      <c r="C34" s="333"/>
      <c r="D34" s="332"/>
      <c r="E34" s="332"/>
      <c r="F34" s="315">
        <f t="shared" si="1"/>
        <v>0</v>
      </c>
      <c r="G34" s="331"/>
      <c r="K34" s="356"/>
    </row>
    <row r="35" spans="2:11">
      <c r="B35" s="311"/>
      <c r="C35" s="333"/>
      <c r="D35" s="332"/>
      <c r="E35" s="332"/>
      <c r="F35" s="315">
        <f t="shared" si="1"/>
        <v>0</v>
      </c>
      <c r="G35" s="331"/>
      <c r="K35" s="356"/>
    </row>
    <row r="36" spans="2:11">
      <c r="B36" s="311"/>
      <c r="C36" s="333"/>
      <c r="D36" s="332"/>
      <c r="E36" s="332"/>
      <c r="F36" s="315">
        <f t="shared" si="1"/>
        <v>0</v>
      </c>
      <c r="G36" s="331"/>
      <c r="K36" s="356"/>
    </row>
    <row r="37" spans="2:11">
      <c r="B37" s="311"/>
      <c r="C37" s="333"/>
      <c r="D37" s="332"/>
      <c r="E37" s="332"/>
      <c r="F37" s="315">
        <f t="shared" si="1"/>
        <v>0</v>
      </c>
      <c r="G37" s="331"/>
      <c r="K37" s="356"/>
    </row>
    <row r="38" spans="2:11" ht="15">
      <c r="B38" s="242" t="s">
        <v>345</v>
      </c>
      <c r="C38" s="313">
        <f>SUM(C27:C37)</f>
        <v>0</v>
      </c>
      <c r="D38" s="313">
        <f>SUM(D27:D37)</f>
        <v>0</v>
      </c>
      <c r="E38" s="313">
        <f>SUM(E27:E37)</f>
        <v>0</v>
      </c>
      <c r="F38" s="358">
        <f>SUM(F27:F37)</f>
        <v>0</v>
      </c>
      <c r="G38" s="311"/>
    </row>
    <row r="39" spans="2:11" ht="6.75" customHeight="1">
      <c r="C39" s="314"/>
      <c r="D39" s="314"/>
      <c r="E39" s="314"/>
      <c r="F39" s="314"/>
      <c r="K39" s="356"/>
    </row>
    <row r="40" spans="2:11" ht="15">
      <c r="B40" s="728" t="s">
        <v>396</v>
      </c>
      <c r="C40" s="728"/>
      <c r="D40" s="728"/>
      <c r="E40" s="728"/>
      <c r="F40" s="728"/>
      <c r="G40" s="728"/>
      <c r="K40" s="356"/>
    </row>
    <row r="41" spans="2:11" ht="30.75" customHeight="1">
      <c r="B41" s="341" t="s">
        <v>343</v>
      </c>
      <c r="C41" s="336"/>
      <c r="D41" s="336"/>
      <c r="E41" s="336"/>
      <c r="F41" s="336"/>
      <c r="G41" s="335"/>
      <c r="K41" s="356"/>
    </row>
    <row r="42" spans="2:11" ht="15.75">
      <c r="B42" s="253" t="s">
        <v>342</v>
      </c>
      <c r="C42" s="336"/>
      <c r="D42" s="336"/>
      <c r="E42" s="336"/>
      <c r="F42" s="336"/>
      <c r="G42" s="335"/>
      <c r="K42" s="356"/>
    </row>
    <row r="43" spans="2:11">
      <c r="B43" s="311"/>
      <c r="C43" s="333"/>
      <c r="D43" s="332"/>
      <c r="E43" s="332"/>
      <c r="F43" s="315">
        <f>C43+D43+E43</f>
        <v>0</v>
      </c>
      <c r="G43" s="331"/>
      <c r="K43" s="356"/>
    </row>
    <row r="44" spans="2:11">
      <c r="B44" s="311"/>
      <c r="C44" s="333"/>
      <c r="D44" s="332"/>
      <c r="E44" s="332"/>
      <c r="F44" s="315">
        <f>C44+D44+E44</f>
        <v>0</v>
      </c>
      <c r="G44" s="331"/>
      <c r="K44" s="355"/>
    </row>
    <row r="45" spans="2:11">
      <c r="B45" s="311"/>
      <c r="C45" s="333"/>
      <c r="D45" s="332"/>
      <c r="E45" s="332"/>
      <c r="F45" s="315">
        <f>C45+D45+E45</f>
        <v>0</v>
      </c>
      <c r="G45" s="331"/>
      <c r="K45" s="355"/>
    </row>
    <row r="46" spans="2:11">
      <c r="B46" s="311"/>
      <c r="C46" s="333"/>
      <c r="D46" s="332"/>
      <c r="E46" s="332"/>
      <c r="F46" s="315">
        <f>C46+D46+E46</f>
        <v>0</v>
      </c>
      <c r="G46" s="331"/>
      <c r="K46" s="355"/>
    </row>
    <row r="47" spans="2:11">
      <c r="B47" s="311"/>
      <c r="C47" s="333"/>
      <c r="D47" s="332"/>
      <c r="E47" s="332"/>
      <c r="F47" s="315">
        <f>C47+D47+E47</f>
        <v>0</v>
      </c>
      <c r="G47" s="331"/>
      <c r="K47" s="355"/>
    </row>
    <row r="48" spans="2:11" ht="15.75">
      <c r="B48" s="357" t="s">
        <v>341</v>
      </c>
      <c r="C48" s="336"/>
      <c r="D48" s="336"/>
      <c r="E48" s="336"/>
      <c r="F48" s="336"/>
      <c r="G48" s="335"/>
      <c r="K48" s="356"/>
    </row>
    <row r="49" spans="2:11">
      <c r="B49" s="311"/>
      <c r="C49" s="333"/>
      <c r="D49" s="332"/>
      <c r="E49" s="332"/>
      <c r="F49" s="315">
        <f>C49+D49+E49</f>
        <v>0</v>
      </c>
      <c r="G49" s="331"/>
    </row>
    <row r="50" spans="2:11">
      <c r="B50" s="311"/>
      <c r="C50" s="333"/>
      <c r="D50" s="332"/>
      <c r="E50" s="332"/>
      <c r="F50" s="315">
        <f>C50+D50+E50</f>
        <v>0</v>
      </c>
      <c r="G50" s="331"/>
      <c r="K50" s="355"/>
    </row>
    <row r="51" spans="2:11">
      <c r="B51" s="311"/>
      <c r="C51" s="333"/>
      <c r="D51" s="332"/>
      <c r="E51" s="332"/>
      <c r="F51" s="315">
        <f>C51+D51+E51</f>
        <v>0</v>
      </c>
      <c r="G51" s="331"/>
      <c r="K51" s="355"/>
    </row>
    <row r="52" spans="2:11">
      <c r="B52" s="311"/>
      <c r="C52" s="333"/>
      <c r="D52" s="332"/>
      <c r="E52" s="332"/>
      <c r="F52" s="315">
        <f>C52+D52+E52</f>
        <v>0</v>
      </c>
      <c r="G52" s="331"/>
      <c r="K52" s="355"/>
    </row>
    <row r="53" spans="2:11">
      <c r="B53" s="311"/>
      <c r="C53" s="333"/>
      <c r="D53" s="332"/>
      <c r="E53" s="332"/>
      <c r="F53" s="315">
        <f>C53+D53+E53</f>
        <v>0</v>
      </c>
      <c r="G53" s="331"/>
    </row>
    <row r="54" spans="2:11" ht="15.75">
      <c r="B54" s="256" t="s">
        <v>340</v>
      </c>
      <c r="C54" s="336"/>
      <c r="D54" s="336"/>
      <c r="E54" s="336"/>
      <c r="F54" s="336"/>
      <c r="G54" s="335"/>
    </row>
    <row r="55" spans="2:11">
      <c r="B55" s="311"/>
      <c r="C55" s="333"/>
      <c r="D55" s="332"/>
      <c r="E55" s="332"/>
      <c r="F55" s="315">
        <f t="shared" ref="F55:F64" si="2">C55+D55+E55</f>
        <v>0</v>
      </c>
      <c r="G55" s="331"/>
    </row>
    <row r="56" spans="2:11">
      <c r="B56" s="311"/>
      <c r="C56" s="333"/>
      <c r="D56" s="332"/>
      <c r="E56" s="332"/>
      <c r="F56" s="315">
        <f t="shared" si="2"/>
        <v>0</v>
      </c>
      <c r="G56" s="331"/>
    </row>
    <row r="57" spans="2:11">
      <c r="B57" s="311"/>
      <c r="C57" s="333"/>
      <c r="D57" s="332"/>
      <c r="E57" s="332"/>
      <c r="F57" s="315">
        <f t="shared" si="2"/>
        <v>0</v>
      </c>
      <c r="G57" s="331"/>
    </row>
    <row r="58" spans="2:11">
      <c r="B58" s="311"/>
      <c r="C58" s="333"/>
      <c r="D58" s="332"/>
      <c r="E58" s="332"/>
      <c r="F58" s="315">
        <f t="shared" si="2"/>
        <v>0</v>
      </c>
      <c r="G58" s="331"/>
    </row>
    <row r="59" spans="2:11">
      <c r="B59" s="311"/>
      <c r="C59" s="333"/>
      <c r="D59" s="332"/>
      <c r="E59" s="332"/>
      <c r="F59" s="315">
        <f t="shared" si="2"/>
        <v>0</v>
      </c>
      <c r="G59" s="331"/>
    </row>
    <row r="60" spans="2:11">
      <c r="B60" s="311"/>
      <c r="C60" s="333"/>
      <c r="D60" s="332"/>
      <c r="E60" s="332"/>
      <c r="F60" s="315">
        <f t="shared" si="2"/>
        <v>0</v>
      </c>
      <c r="G60" s="331"/>
    </row>
    <row r="61" spans="2:11">
      <c r="B61" s="311"/>
      <c r="C61" s="333"/>
      <c r="D61" s="332"/>
      <c r="E61" s="332"/>
      <c r="F61" s="315">
        <f t="shared" si="2"/>
        <v>0</v>
      </c>
      <c r="G61" s="331"/>
    </row>
    <row r="62" spans="2:11">
      <c r="B62" s="311"/>
      <c r="C62" s="333"/>
      <c r="D62" s="332"/>
      <c r="E62" s="332"/>
      <c r="F62" s="315">
        <f t="shared" si="2"/>
        <v>0</v>
      </c>
      <c r="G62" s="331"/>
    </row>
    <row r="63" spans="2:11">
      <c r="B63" s="311"/>
      <c r="C63" s="333"/>
      <c r="D63" s="332"/>
      <c r="E63" s="332"/>
      <c r="F63" s="315">
        <f t="shared" si="2"/>
        <v>0</v>
      </c>
      <c r="G63" s="331"/>
    </row>
    <row r="64" spans="2:11">
      <c r="B64" s="311"/>
      <c r="C64" s="333"/>
      <c r="D64" s="332"/>
      <c r="E64" s="332"/>
      <c r="F64" s="315">
        <f t="shared" si="2"/>
        <v>0</v>
      </c>
      <c r="G64" s="331"/>
    </row>
    <row r="65" spans="2:7" ht="15.75">
      <c r="B65" s="256" t="s">
        <v>395</v>
      </c>
      <c r="C65" s="336"/>
      <c r="D65" s="336"/>
      <c r="E65" s="336"/>
      <c r="F65" s="336"/>
      <c r="G65" s="335"/>
    </row>
    <row r="66" spans="2:7">
      <c r="B66" s="311"/>
      <c r="C66" s="333"/>
      <c r="D66" s="332"/>
      <c r="E66" s="332"/>
      <c r="F66" s="315">
        <f t="shared" ref="F66:F75" si="3">C66+D66+E66</f>
        <v>0</v>
      </c>
      <c r="G66" s="331"/>
    </row>
    <row r="67" spans="2:7">
      <c r="B67" s="311"/>
      <c r="C67" s="333"/>
      <c r="D67" s="332"/>
      <c r="E67" s="332"/>
      <c r="F67" s="315">
        <f t="shared" si="3"/>
        <v>0</v>
      </c>
      <c r="G67" s="331"/>
    </row>
    <row r="68" spans="2:7">
      <c r="B68" s="311"/>
      <c r="C68" s="333"/>
      <c r="D68" s="332"/>
      <c r="E68" s="332"/>
      <c r="F68" s="315">
        <f t="shared" si="3"/>
        <v>0</v>
      </c>
      <c r="G68" s="331"/>
    </row>
    <row r="69" spans="2:7">
      <c r="B69" s="311"/>
      <c r="C69" s="333"/>
      <c r="D69" s="332"/>
      <c r="E69" s="332"/>
      <c r="F69" s="315">
        <f t="shared" si="3"/>
        <v>0</v>
      </c>
      <c r="G69" s="331"/>
    </row>
    <row r="70" spans="2:7">
      <c r="B70" s="311"/>
      <c r="C70" s="333"/>
      <c r="D70" s="332"/>
      <c r="E70" s="332"/>
      <c r="F70" s="315">
        <f t="shared" si="3"/>
        <v>0</v>
      </c>
      <c r="G70" s="331"/>
    </row>
    <row r="71" spans="2:7">
      <c r="B71" s="311"/>
      <c r="C71" s="333"/>
      <c r="D71" s="332"/>
      <c r="E71" s="332"/>
      <c r="F71" s="315">
        <f t="shared" si="3"/>
        <v>0</v>
      </c>
      <c r="G71" s="331"/>
    </row>
    <row r="72" spans="2:7">
      <c r="B72" s="311"/>
      <c r="C72" s="333"/>
      <c r="D72" s="332"/>
      <c r="E72" s="332"/>
      <c r="F72" s="315">
        <f t="shared" si="3"/>
        <v>0</v>
      </c>
      <c r="G72" s="331"/>
    </row>
    <row r="73" spans="2:7">
      <c r="B73" s="311"/>
      <c r="C73" s="333"/>
      <c r="D73" s="332"/>
      <c r="E73" s="332"/>
      <c r="F73" s="315">
        <f t="shared" si="3"/>
        <v>0</v>
      </c>
      <c r="G73" s="331"/>
    </row>
    <row r="74" spans="2:7">
      <c r="B74" s="311"/>
      <c r="C74" s="333"/>
      <c r="D74" s="332"/>
      <c r="E74" s="332"/>
      <c r="F74" s="315">
        <f t="shared" si="3"/>
        <v>0</v>
      </c>
      <c r="G74" s="331"/>
    </row>
    <row r="75" spans="2:7">
      <c r="B75" s="346"/>
      <c r="C75" s="354"/>
      <c r="D75" s="353"/>
      <c r="E75" s="353"/>
      <c r="F75" s="315">
        <f t="shared" si="3"/>
        <v>0</v>
      </c>
      <c r="G75" s="352"/>
    </row>
    <row r="76" spans="2:7" s="267" customFormat="1" ht="15.75">
      <c r="B76" s="253" t="s">
        <v>394</v>
      </c>
      <c r="C76" s="351"/>
      <c r="D76" s="350"/>
      <c r="E76" s="350"/>
      <c r="F76" s="350"/>
      <c r="G76" s="349"/>
    </row>
    <row r="77" spans="2:7" s="267" customFormat="1" ht="42.75">
      <c r="B77" s="341" t="s">
        <v>337</v>
      </c>
      <c r="C77" s="348"/>
      <c r="D77" s="348"/>
      <c r="E77" s="348"/>
      <c r="F77" s="348"/>
      <c r="G77" s="347"/>
    </row>
    <row r="78" spans="2:7" ht="42.75">
      <c r="B78" s="251" t="s">
        <v>393</v>
      </c>
      <c r="C78" s="159"/>
      <c r="D78" s="159"/>
      <c r="E78" s="159"/>
      <c r="F78" s="159"/>
      <c r="G78" s="331"/>
    </row>
    <row r="79" spans="2:7">
      <c r="B79" s="311"/>
      <c r="C79" s="333"/>
      <c r="D79" s="332"/>
      <c r="E79" s="332"/>
      <c r="F79" s="315">
        <f t="shared" ref="F79:F93" si="4">C79+D79+E79</f>
        <v>0</v>
      </c>
      <c r="G79" s="331"/>
    </row>
    <row r="80" spans="2:7">
      <c r="B80" s="311"/>
      <c r="C80" s="333"/>
      <c r="D80" s="332"/>
      <c r="E80" s="332"/>
      <c r="F80" s="315">
        <f t="shared" si="4"/>
        <v>0</v>
      </c>
      <c r="G80" s="331"/>
    </row>
    <row r="81" spans="2:7">
      <c r="B81" s="311"/>
      <c r="C81" s="333"/>
      <c r="D81" s="332"/>
      <c r="E81" s="332"/>
      <c r="F81" s="315">
        <f t="shared" si="4"/>
        <v>0</v>
      </c>
      <c r="G81" s="331"/>
    </row>
    <row r="82" spans="2:7">
      <c r="B82" s="311"/>
      <c r="C82" s="333"/>
      <c r="D82" s="332"/>
      <c r="E82" s="332"/>
      <c r="F82" s="315">
        <f t="shared" si="4"/>
        <v>0</v>
      </c>
      <c r="G82" s="331"/>
    </row>
    <row r="83" spans="2:7">
      <c r="B83" s="311"/>
      <c r="C83" s="333"/>
      <c r="D83" s="332"/>
      <c r="E83" s="332"/>
      <c r="F83" s="315">
        <f t="shared" si="4"/>
        <v>0</v>
      </c>
      <c r="G83" s="331"/>
    </row>
    <row r="84" spans="2:7">
      <c r="B84" s="311"/>
      <c r="C84" s="333"/>
      <c r="D84" s="332"/>
      <c r="E84" s="332"/>
      <c r="F84" s="315">
        <f t="shared" si="4"/>
        <v>0</v>
      </c>
      <c r="G84" s="331"/>
    </row>
    <row r="85" spans="2:7">
      <c r="B85" s="311"/>
      <c r="C85" s="333"/>
      <c r="D85" s="332"/>
      <c r="E85" s="332"/>
      <c r="F85" s="315">
        <f t="shared" si="4"/>
        <v>0</v>
      </c>
      <c r="G85" s="331"/>
    </row>
    <row r="86" spans="2:7">
      <c r="B86" s="311"/>
      <c r="C86" s="333"/>
      <c r="D86" s="332"/>
      <c r="E86" s="332"/>
      <c r="F86" s="315">
        <f t="shared" si="4"/>
        <v>0</v>
      </c>
      <c r="G86" s="331"/>
    </row>
    <row r="87" spans="2:7">
      <c r="B87" s="311"/>
      <c r="C87" s="333"/>
      <c r="D87" s="332"/>
      <c r="E87" s="332"/>
      <c r="F87" s="315">
        <f t="shared" si="4"/>
        <v>0</v>
      </c>
      <c r="G87" s="331"/>
    </row>
    <row r="88" spans="2:7">
      <c r="B88" s="346"/>
      <c r="C88" s="333"/>
      <c r="D88" s="332"/>
      <c r="E88" s="332"/>
      <c r="F88" s="315">
        <f t="shared" si="4"/>
        <v>0</v>
      </c>
      <c r="G88" s="331"/>
    </row>
    <row r="89" spans="2:7">
      <c r="B89" s="311"/>
      <c r="C89" s="333"/>
      <c r="D89" s="332"/>
      <c r="E89" s="332"/>
      <c r="F89" s="315">
        <f t="shared" si="4"/>
        <v>0</v>
      </c>
      <c r="G89" s="331"/>
    </row>
    <row r="90" spans="2:7">
      <c r="B90" s="311"/>
      <c r="C90" s="333"/>
      <c r="D90" s="332"/>
      <c r="E90" s="332"/>
      <c r="F90" s="315">
        <f t="shared" si="4"/>
        <v>0</v>
      </c>
      <c r="G90" s="331"/>
    </row>
    <row r="91" spans="2:7">
      <c r="B91" s="311"/>
      <c r="C91" s="333"/>
      <c r="D91" s="332"/>
      <c r="E91" s="332"/>
      <c r="F91" s="315">
        <f t="shared" si="4"/>
        <v>0</v>
      </c>
      <c r="G91" s="331"/>
    </row>
    <row r="92" spans="2:7">
      <c r="B92" s="311"/>
      <c r="C92" s="333"/>
      <c r="D92" s="332"/>
      <c r="E92" s="332"/>
      <c r="F92" s="315">
        <f t="shared" si="4"/>
        <v>0</v>
      </c>
      <c r="G92" s="331"/>
    </row>
    <row r="93" spans="2:7">
      <c r="B93" s="311"/>
      <c r="C93" s="333"/>
      <c r="D93" s="332"/>
      <c r="E93" s="332"/>
      <c r="F93" s="315">
        <f t="shared" si="4"/>
        <v>0</v>
      </c>
      <c r="G93" s="331"/>
    </row>
    <row r="94" spans="2:7" ht="15">
      <c r="B94" s="242" t="s">
        <v>392</v>
      </c>
      <c r="C94" s="313">
        <f>+SUM(C43:C47,C49:C53,C55:C64,C66:C75,C78:C93)</f>
        <v>0</v>
      </c>
      <c r="D94" s="313">
        <f>+SUM(D43:D47,D49:D53,D55:D64,D66:D75,D78:D93)</f>
        <v>0</v>
      </c>
      <c r="E94" s="313">
        <f>+SUM(E43:E47,E49:E53,E55:E64,E66:E75,E78:E93)</f>
        <v>0</v>
      </c>
      <c r="F94" s="312">
        <f>+SUM(F43:F47,F49:F53,F55:F64,F66:F75,F78:F93)</f>
        <v>0</v>
      </c>
      <c r="G94" s="345"/>
    </row>
    <row r="95" spans="2:7" ht="6.75" customHeight="1">
      <c r="D95" s="279"/>
      <c r="E95" s="279"/>
    </row>
    <row r="96" spans="2:7" ht="15">
      <c r="B96" s="344" t="s">
        <v>334</v>
      </c>
      <c r="C96" s="343"/>
      <c r="D96" s="343"/>
      <c r="E96" s="343"/>
      <c r="F96" s="343"/>
      <c r="G96" s="342"/>
    </row>
    <row r="97" spans="2:7" s="304" customFormat="1" ht="63" customHeight="1">
      <c r="B97" s="341" t="s">
        <v>391</v>
      </c>
      <c r="C97" s="758"/>
      <c r="D97" s="758"/>
      <c r="E97" s="758"/>
      <c r="F97" s="758"/>
      <c r="G97" s="758"/>
    </row>
    <row r="98" spans="2:7" ht="15">
      <c r="B98" s="256" t="s">
        <v>332</v>
      </c>
      <c r="C98" s="758"/>
      <c r="D98" s="758"/>
      <c r="E98" s="758"/>
      <c r="F98" s="758"/>
      <c r="G98" s="758"/>
    </row>
    <row r="99" spans="2:7">
      <c r="B99" s="334"/>
      <c r="C99" s="333"/>
      <c r="D99" s="332"/>
      <c r="E99" s="332"/>
      <c r="F99" s="315">
        <f>C99+D99+E99</f>
        <v>0</v>
      </c>
      <c r="G99" s="331"/>
    </row>
    <row r="100" spans="2:7">
      <c r="B100" s="311"/>
      <c r="C100" s="333"/>
      <c r="D100" s="332"/>
      <c r="E100" s="332"/>
      <c r="F100" s="315">
        <f>C100+D100+E100</f>
        <v>0</v>
      </c>
      <c r="G100" s="331"/>
    </row>
    <row r="101" spans="2:7">
      <c r="B101" s="311"/>
      <c r="C101" s="333"/>
      <c r="D101" s="332"/>
      <c r="E101" s="332"/>
      <c r="F101" s="315">
        <f>C101+D101+E101</f>
        <v>0</v>
      </c>
      <c r="G101" s="331"/>
    </row>
    <row r="102" spans="2:7">
      <c r="B102" s="311"/>
      <c r="C102" s="333"/>
      <c r="D102" s="332"/>
      <c r="E102" s="332"/>
      <c r="F102" s="315">
        <f>C102+D102+E102</f>
        <v>0</v>
      </c>
      <c r="G102" s="331"/>
    </row>
    <row r="103" spans="2:7">
      <c r="B103" s="311"/>
      <c r="C103" s="333"/>
      <c r="D103" s="332"/>
      <c r="E103" s="332"/>
      <c r="F103" s="315">
        <f>C103+D103+E103</f>
        <v>0</v>
      </c>
      <c r="G103" s="331"/>
    </row>
    <row r="104" spans="2:7" ht="15.75">
      <c r="B104" s="256" t="s">
        <v>331</v>
      </c>
      <c r="C104" s="336"/>
      <c r="D104" s="336"/>
      <c r="E104" s="336"/>
      <c r="F104" s="336"/>
      <c r="G104" s="335"/>
    </row>
    <row r="105" spans="2:7">
      <c r="B105" s="334"/>
      <c r="C105" s="333"/>
      <c r="D105" s="332"/>
      <c r="E105" s="332"/>
      <c r="F105" s="315">
        <f>C105+D105+E105</f>
        <v>0</v>
      </c>
      <c r="G105" s="331"/>
    </row>
    <row r="106" spans="2:7">
      <c r="B106" s="311"/>
      <c r="C106" s="333"/>
      <c r="D106" s="332"/>
      <c r="E106" s="332"/>
      <c r="F106" s="315">
        <f>C106+D106+E106</f>
        <v>0</v>
      </c>
      <c r="G106" s="331"/>
    </row>
    <row r="107" spans="2:7">
      <c r="B107" s="311"/>
      <c r="C107" s="333"/>
      <c r="D107" s="332"/>
      <c r="E107" s="332"/>
      <c r="F107" s="315">
        <f>C107+D107+E107</f>
        <v>0</v>
      </c>
      <c r="G107" s="331"/>
    </row>
    <row r="108" spans="2:7">
      <c r="B108" s="311"/>
      <c r="C108" s="333"/>
      <c r="D108" s="332"/>
      <c r="E108" s="332"/>
      <c r="F108" s="315">
        <f>C108+D108+E108</f>
        <v>0</v>
      </c>
      <c r="G108" s="331"/>
    </row>
    <row r="109" spans="2:7">
      <c r="B109" s="340"/>
      <c r="C109" s="333"/>
      <c r="D109" s="332"/>
      <c r="E109" s="332"/>
      <c r="F109" s="315">
        <f>C109+D109+E109</f>
        <v>0</v>
      </c>
      <c r="G109" s="331"/>
    </row>
    <row r="110" spans="2:7" ht="15">
      <c r="B110" s="242" t="s">
        <v>330</v>
      </c>
      <c r="C110" s="330">
        <f>+SUM(C105:C109,C99:C103)</f>
        <v>0</v>
      </c>
      <c r="D110" s="329">
        <f>+SUM(D105:D109,D99:D103)</f>
        <v>0</v>
      </c>
      <c r="E110" s="329">
        <f>+SUM(E105:E109,E99:E103)</f>
        <v>0</v>
      </c>
      <c r="F110" s="328">
        <f>+SUM(F105:F109,F99:F103)</f>
        <v>0</v>
      </c>
      <c r="G110" s="331"/>
    </row>
    <row r="111" spans="2:7" ht="6.75" customHeight="1">
      <c r="B111" s="339"/>
      <c r="C111" s="338"/>
      <c r="D111" s="337"/>
      <c r="E111" s="337"/>
      <c r="F111" s="314"/>
    </row>
    <row r="112" spans="2:7" ht="15">
      <c r="B112" s="728" t="s">
        <v>390</v>
      </c>
      <c r="C112" s="728"/>
      <c r="D112" s="728"/>
      <c r="E112" s="728"/>
      <c r="F112" s="728"/>
      <c r="G112" s="728"/>
    </row>
    <row r="113" spans="2:7" ht="15.75">
      <c r="B113" s="256" t="s">
        <v>328</v>
      </c>
      <c r="C113" s="336"/>
      <c r="D113" s="336"/>
      <c r="E113" s="336"/>
      <c r="F113" s="336"/>
      <c r="G113" s="335"/>
    </row>
    <row r="114" spans="2:7">
      <c r="B114" s="334"/>
      <c r="C114" s="333"/>
      <c r="D114" s="332"/>
      <c r="E114" s="332"/>
      <c r="F114" s="315">
        <f>C114+D114+E114</f>
        <v>0</v>
      </c>
      <c r="G114" s="331"/>
    </row>
    <row r="115" spans="2:7">
      <c r="B115" s="334"/>
      <c r="C115" s="333"/>
      <c r="D115" s="332"/>
      <c r="E115" s="332"/>
      <c r="F115" s="315">
        <f>C115+D115+E115</f>
        <v>0</v>
      </c>
      <c r="G115" s="331"/>
    </row>
    <row r="116" spans="2:7">
      <c r="B116" s="334"/>
      <c r="C116" s="333"/>
      <c r="D116" s="332"/>
      <c r="E116" s="332"/>
      <c r="F116" s="315">
        <f>C116+D116+E116</f>
        <v>0</v>
      </c>
      <c r="G116" s="331"/>
    </row>
    <row r="117" spans="2:7">
      <c r="B117" s="334"/>
      <c r="C117" s="333"/>
      <c r="D117" s="332"/>
      <c r="E117" s="332"/>
      <c r="F117" s="315">
        <f>C117+D117+E117</f>
        <v>0</v>
      </c>
      <c r="G117" s="331"/>
    </row>
    <row r="118" spans="2:7">
      <c r="B118" s="334"/>
      <c r="C118" s="333"/>
      <c r="D118" s="332"/>
      <c r="E118" s="332"/>
      <c r="F118" s="315">
        <f>C118+D118+E118</f>
        <v>0</v>
      </c>
      <c r="G118" s="331"/>
    </row>
    <row r="119" spans="2:7" ht="15.75">
      <c r="B119" s="256" t="s">
        <v>327</v>
      </c>
      <c r="C119" s="336"/>
      <c r="D119" s="336"/>
      <c r="E119" s="336"/>
      <c r="F119" s="336"/>
      <c r="G119" s="335"/>
    </row>
    <row r="120" spans="2:7">
      <c r="B120" s="334"/>
      <c r="C120" s="333"/>
      <c r="D120" s="332"/>
      <c r="E120" s="332"/>
      <c r="F120" s="315">
        <f>C120+D120+E120</f>
        <v>0</v>
      </c>
      <c r="G120" s="331"/>
    </row>
    <row r="121" spans="2:7">
      <c r="B121" s="334"/>
      <c r="C121" s="333"/>
      <c r="D121" s="332"/>
      <c r="E121" s="332"/>
      <c r="F121" s="315">
        <f>C121+D121+E121</f>
        <v>0</v>
      </c>
      <c r="G121" s="331"/>
    </row>
    <row r="122" spans="2:7">
      <c r="B122" s="334"/>
      <c r="C122" s="333"/>
      <c r="D122" s="332"/>
      <c r="E122" s="332"/>
      <c r="F122" s="315">
        <f>C122+D122+E122</f>
        <v>0</v>
      </c>
      <c r="G122" s="331"/>
    </row>
    <row r="123" spans="2:7">
      <c r="B123" s="334"/>
      <c r="C123" s="333"/>
      <c r="D123" s="332"/>
      <c r="E123" s="332"/>
      <c r="F123" s="315">
        <f>C123+D123+E123</f>
        <v>0</v>
      </c>
      <c r="G123" s="331"/>
    </row>
    <row r="124" spans="2:7">
      <c r="B124" s="334"/>
      <c r="C124" s="333"/>
      <c r="D124" s="332"/>
      <c r="E124" s="332"/>
      <c r="F124" s="315">
        <f>C124+D124+E124</f>
        <v>0</v>
      </c>
      <c r="G124" s="331"/>
    </row>
    <row r="125" spans="2:7" ht="15">
      <c r="B125" s="242" t="s">
        <v>389</v>
      </c>
      <c r="C125" s="330">
        <f>+SUM(C120:C124,C114:C118)</f>
        <v>0</v>
      </c>
      <c r="D125" s="329">
        <f>+SUM(D120:D124,D114:D118)</f>
        <v>0</v>
      </c>
      <c r="E125" s="329">
        <f>+SUM(E120:E124,E114:E118)</f>
        <v>0</v>
      </c>
      <c r="F125" s="328">
        <f>+SUM(F120:F124,F114:F118)</f>
        <v>0</v>
      </c>
      <c r="G125" s="311"/>
    </row>
    <row r="126" spans="2:7" ht="6.75" customHeight="1">
      <c r="C126" s="314"/>
      <c r="D126" s="269"/>
      <c r="E126" s="269"/>
      <c r="F126" s="314"/>
    </row>
    <row r="127" spans="2:7" ht="15">
      <c r="B127" s="327" t="s">
        <v>388</v>
      </c>
      <c r="C127" s="317">
        <f>+C23+C94+C110+C125+C38</f>
        <v>0</v>
      </c>
      <c r="D127" s="313">
        <f>+D23+D94+D110+D125+D38</f>
        <v>0</v>
      </c>
      <c r="E127" s="313">
        <f>+E23+E94+E110+E125+E38</f>
        <v>0</v>
      </c>
      <c r="F127" s="312">
        <f>+F23+F94+F110+F125+F38</f>
        <v>0</v>
      </c>
      <c r="G127" s="311"/>
    </row>
    <row r="130" spans="2:7" ht="15">
      <c r="B130" s="728" t="s">
        <v>387</v>
      </c>
      <c r="C130" s="728"/>
      <c r="D130" s="728"/>
      <c r="E130" s="728"/>
      <c r="F130" s="728"/>
      <c r="G130" s="728"/>
    </row>
    <row r="131" spans="2:7" ht="7.5" customHeight="1">
      <c r="B131" s="325"/>
      <c r="C131" s="326"/>
    </row>
    <row r="132" spans="2:7" ht="30.75" customHeight="1">
      <c r="B132" s="325"/>
      <c r="C132" s="263" t="str">
        <f>C4</f>
        <v>Budget Year 1</v>
      </c>
      <c r="D132" s="324" t="s">
        <v>386</v>
      </c>
      <c r="E132" s="324" t="s">
        <v>385</v>
      </c>
      <c r="F132" s="323" t="s">
        <v>384</v>
      </c>
      <c r="G132" s="322" t="s">
        <v>320</v>
      </c>
    </row>
    <row r="133" spans="2:7" ht="15">
      <c r="B133" s="763" t="s">
        <v>317</v>
      </c>
      <c r="C133" s="764"/>
      <c r="D133" s="764"/>
      <c r="E133" s="764"/>
      <c r="F133" s="764"/>
      <c r="G133" s="764"/>
    </row>
    <row r="134" spans="2:7" ht="15">
      <c r="B134" s="256" t="s">
        <v>316</v>
      </c>
      <c r="C134" s="761"/>
      <c r="D134" s="761"/>
      <c r="E134" s="761"/>
      <c r="F134" s="761"/>
      <c r="G134" s="762"/>
    </row>
    <row r="135" spans="2:7">
      <c r="B135" s="311"/>
      <c r="C135" s="316"/>
      <c r="D135" s="316"/>
      <c r="E135" s="316"/>
      <c r="F135" s="315">
        <f>C135+D135+E135</f>
        <v>0</v>
      </c>
      <c r="G135" s="311"/>
    </row>
    <row r="136" spans="2:7">
      <c r="B136" s="311"/>
      <c r="C136" s="316"/>
      <c r="D136" s="316"/>
      <c r="E136" s="316"/>
      <c r="F136" s="315">
        <f>C136+D136+E136</f>
        <v>0</v>
      </c>
      <c r="G136" s="311"/>
    </row>
    <row r="137" spans="2:7">
      <c r="B137" s="311"/>
      <c r="C137" s="316"/>
      <c r="D137" s="316"/>
      <c r="E137" s="316"/>
      <c r="F137" s="315">
        <f>C137+D137+E137</f>
        <v>0</v>
      </c>
      <c r="G137" s="311"/>
    </row>
    <row r="138" spans="2:7">
      <c r="B138" s="311"/>
      <c r="C138" s="316"/>
      <c r="D138" s="316"/>
      <c r="E138" s="316"/>
      <c r="F138" s="315">
        <f>C138+D138+E138</f>
        <v>0</v>
      </c>
      <c r="G138" s="311"/>
    </row>
    <row r="139" spans="2:7">
      <c r="B139" s="311"/>
      <c r="C139" s="316"/>
      <c r="D139" s="316"/>
      <c r="E139" s="316"/>
      <c r="F139" s="315">
        <f>C139+D139+E139</f>
        <v>0</v>
      </c>
      <c r="G139" s="311"/>
    </row>
    <row r="140" spans="2:7" ht="15">
      <c r="B140" s="256" t="s">
        <v>315</v>
      </c>
      <c r="C140" s="761"/>
      <c r="D140" s="761"/>
      <c r="E140" s="761"/>
      <c r="F140" s="761"/>
      <c r="G140" s="762"/>
    </row>
    <row r="141" spans="2:7">
      <c r="B141" s="311"/>
      <c r="C141" s="316"/>
      <c r="D141" s="316"/>
      <c r="E141" s="316"/>
      <c r="F141" s="315">
        <f>C141+D141+E141</f>
        <v>0</v>
      </c>
      <c r="G141" s="311"/>
    </row>
    <row r="142" spans="2:7">
      <c r="B142" s="311"/>
      <c r="C142" s="316"/>
      <c r="D142" s="316"/>
      <c r="E142" s="316"/>
      <c r="F142" s="315">
        <f>C142+D142+E142</f>
        <v>0</v>
      </c>
      <c r="G142" s="311"/>
    </row>
    <row r="143" spans="2:7">
      <c r="B143" s="311"/>
      <c r="C143" s="316"/>
      <c r="D143" s="316"/>
      <c r="E143" s="316"/>
      <c r="F143" s="315">
        <f>C143+D143+E143</f>
        <v>0</v>
      </c>
      <c r="G143" s="311"/>
    </row>
    <row r="144" spans="2:7">
      <c r="B144" s="311"/>
      <c r="C144" s="316"/>
      <c r="D144" s="316"/>
      <c r="E144" s="316"/>
      <c r="F144" s="315">
        <f>C144+D144+E144</f>
        <v>0</v>
      </c>
      <c r="G144" s="311"/>
    </row>
    <row r="145" spans="2:7">
      <c r="B145" s="311"/>
      <c r="C145" s="316"/>
      <c r="D145" s="316"/>
      <c r="E145" s="316"/>
      <c r="F145" s="315">
        <f>C145+D145+E145</f>
        <v>0</v>
      </c>
      <c r="G145" s="311"/>
    </row>
    <row r="146" spans="2:7" ht="15">
      <c r="B146" s="253" t="s">
        <v>314</v>
      </c>
      <c r="C146" s="761"/>
      <c r="D146" s="761"/>
      <c r="E146" s="761"/>
      <c r="F146" s="761"/>
      <c r="G146" s="762"/>
    </row>
    <row r="147" spans="2:7">
      <c r="B147" s="311"/>
      <c r="C147" s="316"/>
      <c r="D147" s="316"/>
      <c r="E147" s="316"/>
      <c r="F147" s="315">
        <f>C147+D147+E147</f>
        <v>0</v>
      </c>
      <c r="G147" s="311"/>
    </row>
    <row r="148" spans="2:7">
      <c r="B148" s="311"/>
      <c r="C148" s="316"/>
      <c r="D148" s="316"/>
      <c r="E148" s="316"/>
      <c r="F148" s="315">
        <f>C148+D148+E148</f>
        <v>0</v>
      </c>
      <c r="G148" s="311"/>
    </row>
    <row r="149" spans="2:7">
      <c r="B149" s="311"/>
      <c r="C149" s="316"/>
      <c r="D149" s="316"/>
      <c r="E149" s="316"/>
      <c r="F149" s="315">
        <f>C149+D149+E149</f>
        <v>0</v>
      </c>
      <c r="G149" s="311"/>
    </row>
    <row r="150" spans="2:7">
      <c r="B150" s="311"/>
      <c r="C150" s="316"/>
      <c r="D150" s="316"/>
      <c r="E150" s="316"/>
      <c r="F150" s="315">
        <f>C150+D150+E150</f>
        <v>0</v>
      </c>
      <c r="G150" s="311"/>
    </row>
    <row r="151" spans="2:7">
      <c r="B151" s="311"/>
      <c r="C151" s="316"/>
      <c r="D151" s="316"/>
      <c r="E151" s="316"/>
      <c r="F151" s="315">
        <f>C151+D151+E151</f>
        <v>0</v>
      </c>
      <c r="G151" s="311"/>
    </row>
    <row r="152" spans="2:7" ht="15">
      <c r="B152" s="253" t="s">
        <v>313</v>
      </c>
      <c r="C152" s="761"/>
      <c r="D152" s="761"/>
      <c r="E152" s="761"/>
      <c r="F152" s="761"/>
      <c r="G152" s="762"/>
    </row>
    <row r="153" spans="2:7">
      <c r="B153" s="311"/>
      <c r="C153" s="316"/>
      <c r="D153" s="316"/>
      <c r="E153" s="316"/>
      <c r="F153" s="315">
        <f>C153+D153+E153</f>
        <v>0</v>
      </c>
      <c r="G153" s="311"/>
    </row>
    <row r="154" spans="2:7">
      <c r="B154" s="311"/>
      <c r="C154" s="316"/>
      <c r="D154" s="316"/>
      <c r="E154" s="316"/>
      <c r="F154" s="315">
        <f>C154+D154+E154</f>
        <v>0</v>
      </c>
      <c r="G154" s="311"/>
    </row>
    <row r="155" spans="2:7">
      <c r="B155" s="311"/>
      <c r="C155" s="316"/>
      <c r="D155" s="316"/>
      <c r="E155" s="316"/>
      <c r="F155" s="315">
        <f>C155+D155+E155</f>
        <v>0</v>
      </c>
      <c r="G155" s="311"/>
    </row>
    <row r="156" spans="2:7">
      <c r="B156" s="311"/>
      <c r="C156" s="316"/>
      <c r="D156" s="316"/>
      <c r="E156" s="316"/>
      <c r="F156" s="315">
        <f>C156+D156+E156</f>
        <v>0</v>
      </c>
      <c r="G156" s="311"/>
    </row>
    <row r="157" spans="2:7">
      <c r="B157" s="311"/>
      <c r="C157" s="316"/>
      <c r="D157" s="316"/>
      <c r="E157" s="316"/>
      <c r="F157" s="315">
        <f>C157+D157+E157</f>
        <v>0</v>
      </c>
      <c r="G157" s="311"/>
    </row>
    <row r="158" spans="2:7" ht="15">
      <c r="B158" s="253" t="s">
        <v>312</v>
      </c>
      <c r="C158" s="761"/>
      <c r="D158" s="761"/>
      <c r="E158" s="761"/>
      <c r="F158" s="761"/>
      <c r="G158" s="762"/>
    </row>
    <row r="159" spans="2:7">
      <c r="B159" s="311"/>
      <c r="C159" s="316"/>
      <c r="D159" s="316"/>
      <c r="E159" s="316"/>
      <c r="F159" s="315">
        <f>C159+D159+E159</f>
        <v>0</v>
      </c>
      <c r="G159" s="311"/>
    </row>
    <row r="160" spans="2:7">
      <c r="B160" s="311"/>
      <c r="C160" s="316"/>
      <c r="D160" s="316"/>
      <c r="E160" s="316"/>
      <c r="F160" s="315">
        <f>C160+D160+E160</f>
        <v>0</v>
      </c>
      <c r="G160" s="311"/>
    </row>
    <row r="161" spans="2:7">
      <c r="B161" s="311"/>
      <c r="C161" s="316"/>
      <c r="D161" s="316"/>
      <c r="E161" s="316"/>
      <c r="F161" s="315">
        <f>C161+D161+E161</f>
        <v>0</v>
      </c>
      <c r="G161" s="311"/>
    </row>
    <row r="162" spans="2:7">
      <c r="B162" s="311"/>
      <c r="C162" s="316"/>
      <c r="D162" s="316"/>
      <c r="E162" s="316"/>
      <c r="F162" s="315">
        <f>C162+D162+E162</f>
        <v>0</v>
      </c>
      <c r="G162" s="311"/>
    </row>
    <row r="163" spans="2:7">
      <c r="B163" s="311"/>
      <c r="C163" s="316"/>
      <c r="D163" s="316"/>
      <c r="E163" s="316"/>
      <c r="F163" s="315">
        <f>C163+D163+E163</f>
        <v>0</v>
      </c>
      <c r="G163" s="311"/>
    </row>
    <row r="164" spans="2:7" ht="15">
      <c r="B164" s="242" t="s">
        <v>311</v>
      </c>
      <c r="C164" s="313">
        <f>+SUM(C159:C163,C135:C139,C147:C151,C141:C145,C153:C157)</f>
        <v>0</v>
      </c>
      <c r="D164" s="313">
        <f>+SUM(D159:D163,D135:D139,D147:D151,D141:D145,D153:D157)</f>
        <v>0</v>
      </c>
      <c r="E164" s="313">
        <f>+SUM(E159:E163,E135:E139,E147:E151,E141:E145,E153:E157)</f>
        <v>0</v>
      </c>
      <c r="F164" s="312">
        <f>+SUM(F159:F163,F135:F139,F147:F151,F141:F145,F153:F157)</f>
        <v>0</v>
      </c>
      <c r="G164" s="311"/>
    </row>
    <row r="165" spans="2:7" s="267" customFormat="1" ht="6.75" customHeight="1">
      <c r="C165" s="319"/>
      <c r="D165" s="319"/>
      <c r="E165" s="319"/>
      <c r="F165" s="319"/>
    </row>
    <row r="166" spans="2:7" ht="15">
      <c r="B166" s="765" t="s">
        <v>310</v>
      </c>
      <c r="C166" s="766"/>
      <c r="D166" s="766"/>
      <c r="E166" s="766"/>
      <c r="F166" s="766"/>
      <c r="G166" s="766"/>
    </row>
    <row r="167" spans="2:7">
      <c r="B167" s="321" t="s">
        <v>309</v>
      </c>
      <c r="C167" s="316"/>
      <c r="D167" s="316"/>
      <c r="E167" s="316"/>
      <c r="F167" s="315">
        <f>C167+D167+E167</f>
        <v>0</v>
      </c>
      <c r="G167" s="311"/>
    </row>
    <row r="168" spans="2:7">
      <c r="B168" s="321" t="s">
        <v>308</v>
      </c>
      <c r="C168" s="316"/>
      <c r="D168" s="316"/>
      <c r="E168" s="316"/>
      <c r="F168" s="315">
        <f>C168+D168+E168</f>
        <v>0</v>
      </c>
      <c r="G168" s="311"/>
    </row>
    <row r="169" spans="2:7">
      <c r="B169" s="321" t="s">
        <v>307</v>
      </c>
      <c r="C169" s="316"/>
      <c r="D169" s="316"/>
      <c r="E169" s="316"/>
      <c r="F169" s="315">
        <f>C169+D169+E169</f>
        <v>0</v>
      </c>
      <c r="G169" s="311"/>
    </row>
    <row r="170" spans="2:7">
      <c r="B170" s="254" t="s">
        <v>306</v>
      </c>
      <c r="C170" s="316"/>
      <c r="D170" s="316"/>
      <c r="E170" s="316"/>
      <c r="F170" s="315">
        <f>C170+D170+E170</f>
        <v>0</v>
      </c>
      <c r="G170" s="311"/>
    </row>
    <row r="171" spans="2:7" ht="15">
      <c r="B171" s="253" t="s">
        <v>305</v>
      </c>
      <c r="C171" s="761"/>
      <c r="D171" s="761"/>
      <c r="E171" s="761"/>
      <c r="F171" s="761"/>
      <c r="G171" s="762"/>
    </row>
    <row r="172" spans="2:7">
      <c r="B172" s="311"/>
      <c r="C172" s="316"/>
      <c r="D172" s="316"/>
      <c r="E172" s="316"/>
      <c r="F172" s="315">
        <f>C172+D172+E172</f>
        <v>0</v>
      </c>
      <c r="G172" s="311"/>
    </row>
    <row r="173" spans="2:7">
      <c r="B173" s="311"/>
      <c r="C173" s="316"/>
      <c r="D173" s="316"/>
      <c r="E173" s="316"/>
      <c r="F173" s="315">
        <f>C173+D173+E173</f>
        <v>0</v>
      </c>
      <c r="G173" s="311"/>
    </row>
    <row r="174" spans="2:7">
      <c r="B174" s="311"/>
      <c r="C174" s="316"/>
      <c r="D174" s="316"/>
      <c r="E174" s="316"/>
      <c r="F174" s="315">
        <f>C174+D174+E174</f>
        <v>0</v>
      </c>
      <c r="G174" s="311"/>
    </row>
    <row r="175" spans="2:7">
      <c r="B175" s="311"/>
      <c r="C175" s="316"/>
      <c r="D175" s="316"/>
      <c r="E175" s="316"/>
      <c r="F175" s="315">
        <f>C175+D175+E175</f>
        <v>0</v>
      </c>
      <c r="G175" s="311"/>
    </row>
    <row r="176" spans="2:7">
      <c r="B176" s="311"/>
      <c r="C176" s="316"/>
      <c r="D176" s="316"/>
      <c r="E176" s="316"/>
      <c r="F176" s="315">
        <f>C176+D176+E176</f>
        <v>0</v>
      </c>
      <c r="G176" s="311"/>
    </row>
    <row r="177" spans="2:7" ht="15">
      <c r="B177" s="242" t="s">
        <v>383</v>
      </c>
      <c r="C177" s="313">
        <f>+SUM(C172:C176,C167:C170)</f>
        <v>0</v>
      </c>
      <c r="D177" s="313">
        <f>+SUM(D172:D176,D167:D170)</f>
        <v>0</v>
      </c>
      <c r="E177" s="313">
        <f>+SUM(E172:E176,E167:E170)</f>
        <v>0</v>
      </c>
      <c r="F177" s="320">
        <f>+SUM(F172:F176,F167:F170)</f>
        <v>0</v>
      </c>
      <c r="G177" s="311"/>
    </row>
    <row r="178" spans="2:7" s="267" customFormat="1" ht="6.75" customHeight="1">
      <c r="C178" s="319"/>
      <c r="D178" s="319"/>
      <c r="E178" s="319"/>
      <c r="F178" s="319"/>
    </row>
    <row r="179" spans="2:7" ht="15">
      <c r="B179" s="765" t="s">
        <v>303</v>
      </c>
      <c r="C179" s="766"/>
      <c r="D179" s="766"/>
      <c r="E179" s="766"/>
      <c r="F179" s="766"/>
      <c r="G179" s="766"/>
    </row>
    <row r="180" spans="2:7" ht="28.5">
      <c r="B180" s="251" t="s">
        <v>382</v>
      </c>
      <c r="C180" s="316"/>
      <c r="D180" s="316"/>
      <c r="E180" s="316"/>
      <c r="F180" s="315">
        <f>C180+D180+E180</f>
        <v>0</v>
      </c>
      <c r="G180" s="311"/>
    </row>
    <row r="181" spans="2:7" ht="28.5">
      <c r="B181" s="251" t="s">
        <v>301</v>
      </c>
      <c r="C181" s="159"/>
      <c r="D181" s="159"/>
      <c r="E181" s="159"/>
      <c r="F181" s="159"/>
      <c r="G181" s="311"/>
    </row>
    <row r="182" spans="2:7" ht="15">
      <c r="B182" s="318" t="s">
        <v>381</v>
      </c>
      <c r="C182" s="761"/>
      <c r="D182" s="761"/>
      <c r="E182" s="761"/>
      <c r="F182" s="761"/>
      <c r="G182" s="762"/>
    </row>
    <row r="183" spans="2:7">
      <c r="B183" s="311"/>
      <c r="C183" s="316"/>
      <c r="D183" s="316"/>
      <c r="E183" s="316"/>
      <c r="F183" s="315">
        <f>C183+D183+E183</f>
        <v>0</v>
      </c>
      <c r="G183" s="311"/>
    </row>
    <row r="184" spans="2:7">
      <c r="B184" s="311"/>
      <c r="C184" s="316"/>
      <c r="D184" s="316"/>
      <c r="E184" s="316"/>
      <c r="F184" s="315">
        <f>C184+D184+E184</f>
        <v>0</v>
      </c>
      <c r="G184" s="311"/>
    </row>
    <row r="185" spans="2:7">
      <c r="B185" s="311"/>
      <c r="C185" s="316"/>
      <c r="D185" s="316"/>
      <c r="E185" s="316"/>
      <c r="F185" s="315">
        <f>C185+D185+E185</f>
        <v>0</v>
      </c>
      <c r="G185" s="311"/>
    </row>
    <row r="186" spans="2:7">
      <c r="B186" s="311"/>
      <c r="C186" s="316"/>
      <c r="D186" s="316"/>
      <c r="E186" s="316"/>
      <c r="F186" s="315">
        <f>C186+D186+E186</f>
        <v>0</v>
      </c>
      <c r="G186" s="311"/>
    </row>
    <row r="187" spans="2:7">
      <c r="B187" s="311"/>
      <c r="C187" s="316"/>
      <c r="D187" s="316"/>
      <c r="E187" s="316"/>
      <c r="F187" s="315">
        <f>C187+D187+E187</f>
        <v>0</v>
      </c>
      <c r="G187" s="311"/>
    </row>
    <row r="188" spans="2:7" ht="15">
      <c r="B188" s="253" t="s">
        <v>299</v>
      </c>
      <c r="C188" s="761"/>
      <c r="D188" s="761"/>
      <c r="E188" s="761"/>
      <c r="F188" s="761"/>
      <c r="G188" s="762"/>
    </row>
    <row r="189" spans="2:7">
      <c r="B189" s="311"/>
      <c r="C189" s="316"/>
      <c r="D189" s="316"/>
      <c r="E189" s="316"/>
      <c r="F189" s="315">
        <f>C189+D189+E189</f>
        <v>0</v>
      </c>
      <c r="G189" s="311"/>
    </row>
    <row r="190" spans="2:7">
      <c r="B190" s="311"/>
      <c r="C190" s="316"/>
      <c r="D190" s="316"/>
      <c r="E190" s="316"/>
      <c r="F190" s="315">
        <f>C190+D190+E190</f>
        <v>0</v>
      </c>
      <c r="G190" s="311"/>
    </row>
    <row r="191" spans="2:7">
      <c r="B191" s="311"/>
      <c r="C191" s="316"/>
      <c r="D191" s="316"/>
      <c r="E191" s="316"/>
      <c r="F191" s="315">
        <f>C191+D191+E191</f>
        <v>0</v>
      </c>
      <c r="G191" s="311"/>
    </row>
    <row r="192" spans="2:7">
      <c r="B192" s="311"/>
      <c r="C192" s="316"/>
      <c r="D192" s="316"/>
      <c r="E192" s="316"/>
      <c r="F192" s="315">
        <f>C192+D192+E192</f>
        <v>0</v>
      </c>
      <c r="G192" s="311"/>
    </row>
    <row r="193" spans="2:7">
      <c r="B193" s="311"/>
      <c r="C193" s="316"/>
      <c r="D193" s="316"/>
      <c r="E193" s="316"/>
      <c r="F193" s="315">
        <f>C193+D193+E193</f>
        <v>0</v>
      </c>
      <c r="G193" s="311"/>
    </row>
    <row r="194" spans="2:7" ht="15">
      <c r="B194" s="253" t="s">
        <v>63</v>
      </c>
      <c r="C194" s="761"/>
      <c r="D194" s="761"/>
      <c r="E194" s="761"/>
      <c r="F194" s="761"/>
      <c r="G194" s="762"/>
    </row>
    <row r="195" spans="2:7">
      <c r="B195" s="311"/>
      <c r="C195" s="316"/>
      <c r="D195" s="316"/>
      <c r="E195" s="316"/>
      <c r="F195" s="315">
        <f>C195+D195+E195</f>
        <v>0</v>
      </c>
      <c r="G195" s="311"/>
    </row>
    <row r="196" spans="2:7">
      <c r="B196" s="311"/>
      <c r="C196" s="316"/>
      <c r="D196" s="316"/>
      <c r="E196" s="316"/>
      <c r="F196" s="315">
        <f>C196+D196+E196</f>
        <v>0</v>
      </c>
      <c r="G196" s="311"/>
    </row>
    <row r="197" spans="2:7">
      <c r="B197" s="311"/>
      <c r="C197" s="316"/>
      <c r="D197" s="316"/>
      <c r="E197" s="316"/>
      <c r="F197" s="315">
        <f>C197+D197+E197</f>
        <v>0</v>
      </c>
      <c r="G197" s="311"/>
    </row>
    <row r="198" spans="2:7">
      <c r="B198" s="311"/>
      <c r="C198" s="316"/>
      <c r="D198" s="316"/>
      <c r="E198" s="316"/>
      <c r="F198" s="315">
        <f>C198+D198+E198</f>
        <v>0</v>
      </c>
      <c r="G198" s="311"/>
    </row>
    <row r="199" spans="2:7">
      <c r="B199" s="311"/>
      <c r="C199" s="316"/>
      <c r="D199" s="316"/>
      <c r="E199" s="316"/>
      <c r="F199" s="315">
        <f>C199+D199+E199</f>
        <v>0</v>
      </c>
      <c r="G199" s="311"/>
    </row>
    <row r="200" spans="2:7" ht="15">
      <c r="B200" s="253" t="s">
        <v>298</v>
      </c>
      <c r="C200" s="761"/>
      <c r="D200" s="761"/>
      <c r="E200" s="761"/>
      <c r="F200" s="761"/>
      <c r="G200" s="762"/>
    </row>
    <row r="201" spans="2:7">
      <c r="B201" s="311"/>
      <c r="C201" s="316"/>
      <c r="D201" s="316"/>
      <c r="E201" s="316"/>
      <c r="F201" s="315">
        <f>C201+D201+E201</f>
        <v>0</v>
      </c>
      <c r="G201" s="311"/>
    </row>
    <row r="202" spans="2:7">
      <c r="B202" s="311"/>
      <c r="C202" s="316"/>
      <c r="D202" s="316"/>
      <c r="E202" s="316"/>
      <c r="F202" s="315">
        <f>C202+D202+E202</f>
        <v>0</v>
      </c>
      <c r="G202" s="311"/>
    </row>
    <row r="203" spans="2:7">
      <c r="B203" s="311"/>
      <c r="C203" s="316"/>
      <c r="D203" s="316"/>
      <c r="E203" s="316"/>
      <c r="F203" s="315">
        <f>C203+D203+E203</f>
        <v>0</v>
      </c>
      <c r="G203" s="311"/>
    </row>
    <row r="204" spans="2:7">
      <c r="B204" s="311"/>
      <c r="C204" s="316"/>
      <c r="D204" s="316"/>
      <c r="E204" s="316"/>
      <c r="F204" s="315">
        <f>C204+D204+E204</f>
        <v>0</v>
      </c>
      <c r="G204" s="311"/>
    </row>
    <row r="205" spans="2:7">
      <c r="B205" s="311"/>
      <c r="C205" s="316"/>
      <c r="D205" s="316"/>
      <c r="E205" s="316"/>
      <c r="F205" s="315">
        <f>C205+D205+E205</f>
        <v>0</v>
      </c>
      <c r="G205" s="311"/>
    </row>
    <row r="206" spans="2:7" ht="15">
      <c r="B206" s="253" t="s">
        <v>297</v>
      </c>
      <c r="C206" s="761"/>
      <c r="D206" s="761"/>
      <c r="E206" s="761"/>
      <c r="F206" s="761"/>
      <c r="G206" s="762"/>
    </row>
    <row r="207" spans="2:7">
      <c r="B207" s="311"/>
      <c r="C207" s="316"/>
      <c r="D207" s="316"/>
      <c r="E207" s="316"/>
      <c r="F207" s="315">
        <f>C207+D207+E207</f>
        <v>0</v>
      </c>
      <c r="G207" s="311"/>
    </row>
    <row r="208" spans="2:7">
      <c r="B208" s="311"/>
      <c r="C208" s="316"/>
      <c r="D208" s="316"/>
      <c r="E208" s="316"/>
      <c r="F208" s="315">
        <f>C208+D208+E208</f>
        <v>0</v>
      </c>
      <c r="G208" s="311"/>
    </row>
    <row r="209" spans="2:7">
      <c r="B209" s="311"/>
      <c r="C209" s="316"/>
      <c r="D209" s="316"/>
      <c r="E209" s="316"/>
      <c r="F209" s="315">
        <f>C209+D209+E209</f>
        <v>0</v>
      </c>
      <c r="G209" s="311"/>
    </row>
    <row r="210" spans="2:7">
      <c r="B210" s="311"/>
      <c r="C210" s="316"/>
      <c r="D210" s="316"/>
      <c r="E210" s="316"/>
      <c r="F210" s="315">
        <f>C210+D210+E210</f>
        <v>0</v>
      </c>
      <c r="G210" s="311"/>
    </row>
    <row r="211" spans="2:7">
      <c r="B211" s="311"/>
      <c r="C211" s="316"/>
      <c r="D211" s="316"/>
      <c r="E211" s="316"/>
      <c r="F211" s="315">
        <f>C211+D211+E211</f>
        <v>0</v>
      </c>
      <c r="G211" s="311"/>
    </row>
    <row r="212" spans="2:7" ht="15">
      <c r="B212" s="242" t="s">
        <v>296</v>
      </c>
      <c r="C212" s="317">
        <f>+SUM(C189:C193,C195:C199,C201:C205,C207:C211,C180:C181,C183:C187)</f>
        <v>0</v>
      </c>
      <c r="D212" s="317">
        <f>+SUM(D189:D193,D195:D199,D201:D205,D207:D211,D180:D181,D183:D187)</f>
        <v>0</v>
      </c>
      <c r="E212" s="317">
        <f>+SUM(E189:E193,E195:E199,E201:E205,E207:E211,E180:E181,E183:E187)</f>
        <v>0</v>
      </c>
      <c r="F212" s="312">
        <f>+SUM(F189:F193,F195:F199,F201:F205,F207:F211,F180:F181,F183:F187)</f>
        <v>0</v>
      </c>
      <c r="G212" s="251"/>
    </row>
    <row r="213" spans="2:7" ht="6.75" customHeight="1">
      <c r="C213" s="314"/>
      <c r="D213" s="314"/>
      <c r="E213" s="314"/>
      <c r="F213" s="314"/>
    </row>
    <row r="214" spans="2:7" ht="15">
      <c r="B214" s="765" t="s">
        <v>295</v>
      </c>
      <c r="C214" s="766"/>
      <c r="D214" s="766"/>
      <c r="E214" s="766"/>
      <c r="F214" s="766"/>
      <c r="G214" s="766"/>
    </row>
    <row r="215" spans="2:7">
      <c r="B215" s="311"/>
      <c r="C215" s="316"/>
      <c r="D215" s="316"/>
      <c r="E215" s="316"/>
      <c r="F215" s="315">
        <f>C215+D215+E215</f>
        <v>0</v>
      </c>
      <c r="G215" s="311"/>
    </row>
    <row r="216" spans="2:7">
      <c r="B216" s="311"/>
      <c r="C216" s="316"/>
      <c r="D216" s="316"/>
      <c r="E216" s="316"/>
      <c r="F216" s="315">
        <f>C216+D216+E216</f>
        <v>0</v>
      </c>
      <c r="G216" s="311"/>
    </row>
    <row r="217" spans="2:7">
      <c r="B217" s="311"/>
      <c r="C217" s="316"/>
      <c r="D217" s="316"/>
      <c r="E217" s="316"/>
      <c r="F217" s="315">
        <f>C217+D217+E217</f>
        <v>0</v>
      </c>
      <c r="G217" s="311"/>
    </row>
    <row r="218" spans="2:7">
      <c r="B218" s="311"/>
      <c r="C218" s="316"/>
      <c r="D218" s="316"/>
      <c r="E218" s="316"/>
      <c r="F218" s="315">
        <f>C218+D218+E218</f>
        <v>0</v>
      </c>
      <c r="G218" s="311"/>
    </row>
    <row r="219" spans="2:7">
      <c r="B219" s="311"/>
      <c r="C219" s="316"/>
      <c r="D219" s="316"/>
      <c r="E219" s="316"/>
      <c r="F219" s="315">
        <f>C219+D219+E219</f>
        <v>0</v>
      </c>
      <c r="G219" s="311"/>
    </row>
    <row r="220" spans="2:7" ht="15">
      <c r="B220" s="242" t="s">
        <v>294</v>
      </c>
      <c r="C220" s="317">
        <f>+SUM(C215:C219)</f>
        <v>0</v>
      </c>
      <c r="D220" s="317">
        <f>+SUM(D215:D219)</f>
        <v>0</v>
      </c>
      <c r="E220" s="317">
        <f>+SUM(E215:E219)</f>
        <v>0</v>
      </c>
      <c r="F220" s="312">
        <f>+SUM(F215:F219)</f>
        <v>0</v>
      </c>
      <c r="G220" s="251"/>
    </row>
    <row r="221" spans="2:7" ht="6.75" customHeight="1">
      <c r="C221" s="314"/>
      <c r="D221" s="314"/>
      <c r="E221" s="314"/>
      <c r="F221" s="314"/>
    </row>
    <row r="222" spans="2:7" ht="15">
      <c r="B222" s="765" t="s">
        <v>293</v>
      </c>
      <c r="C222" s="766"/>
      <c r="D222" s="766"/>
      <c r="E222" s="766"/>
      <c r="F222" s="766"/>
      <c r="G222" s="766"/>
    </row>
    <row r="223" spans="2:7">
      <c r="B223" s="311"/>
      <c r="C223" s="316"/>
      <c r="D223" s="316"/>
      <c r="E223" s="316"/>
      <c r="F223" s="315">
        <f>C223+D223+E223</f>
        <v>0</v>
      </c>
      <c r="G223" s="311"/>
    </row>
    <row r="224" spans="2:7">
      <c r="B224" s="311"/>
      <c r="C224" s="316"/>
      <c r="D224" s="316"/>
      <c r="E224" s="316"/>
      <c r="F224" s="315">
        <f>C224+D224+E224</f>
        <v>0</v>
      </c>
      <c r="G224" s="311"/>
    </row>
    <row r="225" spans="2:7">
      <c r="B225" s="311"/>
      <c r="C225" s="316"/>
      <c r="D225" s="316"/>
      <c r="E225" s="316"/>
      <c r="F225" s="315">
        <f>C225+D225+E225</f>
        <v>0</v>
      </c>
      <c r="G225" s="311"/>
    </row>
    <row r="226" spans="2:7">
      <c r="B226" s="311"/>
      <c r="C226" s="316"/>
      <c r="D226" s="316"/>
      <c r="E226" s="316"/>
      <c r="F226" s="315">
        <f>C226+D226+E226</f>
        <v>0</v>
      </c>
      <c r="G226" s="311"/>
    </row>
    <row r="227" spans="2:7">
      <c r="B227" s="311"/>
      <c r="C227" s="316"/>
      <c r="D227" s="316"/>
      <c r="E227" s="316"/>
      <c r="F227" s="315">
        <f>C227+D227+E227</f>
        <v>0</v>
      </c>
      <c r="G227" s="311"/>
    </row>
    <row r="228" spans="2:7" ht="15">
      <c r="B228" s="253" t="s">
        <v>291</v>
      </c>
      <c r="C228" s="761"/>
      <c r="D228" s="761"/>
      <c r="E228" s="761"/>
      <c r="F228" s="761"/>
      <c r="G228" s="762"/>
    </row>
    <row r="229" spans="2:7">
      <c r="B229" s="311"/>
      <c r="C229" s="316"/>
      <c r="D229" s="316"/>
      <c r="E229" s="316"/>
      <c r="F229" s="315">
        <f>C229+D229+E229</f>
        <v>0</v>
      </c>
      <c r="G229" s="311"/>
    </row>
    <row r="230" spans="2:7">
      <c r="B230" s="311"/>
      <c r="C230" s="316"/>
      <c r="D230" s="316"/>
      <c r="E230" s="316"/>
      <c r="F230" s="315">
        <f>C230+D230+E230</f>
        <v>0</v>
      </c>
      <c r="G230" s="311"/>
    </row>
    <row r="231" spans="2:7">
      <c r="B231" s="311"/>
      <c r="C231" s="316"/>
      <c r="D231" s="316"/>
      <c r="E231" s="316"/>
      <c r="F231" s="315">
        <f>C231+D231+E231</f>
        <v>0</v>
      </c>
      <c r="G231" s="311"/>
    </row>
    <row r="232" spans="2:7" ht="15">
      <c r="B232" s="242" t="s">
        <v>290</v>
      </c>
      <c r="C232" s="313">
        <f>+SUM(C229:C231,C223:C227)</f>
        <v>0</v>
      </c>
      <c r="D232" s="313">
        <f>+SUM(D229:D231,D223:D227)</f>
        <v>0</v>
      </c>
      <c r="E232" s="313">
        <f>+SUM(E229:E231,E223:E227)</f>
        <v>0</v>
      </c>
      <c r="F232" s="312">
        <f>+SUM(F229:F231,F223:F227)</f>
        <v>0</v>
      </c>
      <c r="G232" s="311"/>
    </row>
    <row r="233" spans="2:7" ht="6.75" customHeight="1">
      <c r="C233" s="314"/>
      <c r="D233" s="314"/>
      <c r="E233" s="314"/>
      <c r="F233" s="314"/>
    </row>
    <row r="234" spans="2:7" ht="15">
      <c r="B234" s="233" t="s">
        <v>68</v>
      </c>
      <c r="C234" s="313">
        <f>C164+C177+C212+C232+C220</f>
        <v>0</v>
      </c>
      <c r="D234" s="313">
        <f>D164+D177+D212+D232+D220</f>
        <v>0</v>
      </c>
      <c r="E234" s="313">
        <f>E164+E177+E212+E232+E220</f>
        <v>0</v>
      </c>
      <c r="F234" s="312">
        <f>F164+F177+F212+F232+F220</f>
        <v>0</v>
      </c>
      <c r="G234" s="311"/>
    </row>
    <row r="235" spans="2:7" ht="8.25" customHeight="1">
      <c r="C235" s="304"/>
      <c r="D235" s="304"/>
      <c r="E235" s="304"/>
    </row>
    <row r="236" spans="2:7" ht="15">
      <c r="B236" s="235" t="s">
        <v>380</v>
      </c>
      <c r="C236" s="310">
        <f>C127</f>
        <v>0</v>
      </c>
      <c r="D236" s="310">
        <f>D127</f>
        <v>0</v>
      </c>
      <c r="E236" s="310">
        <f>E127</f>
        <v>0</v>
      </c>
      <c r="F236" s="309">
        <f>F127</f>
        <v>0</v>
      </c>
      <c r="G236" s="208"/>
    </row>
    <row r="237" spans="2:7" ht="8.25" customHeight="1">
      <c r="C237" s="304"/>
      <c r="D237" s="304"/>
      <c r="E237" s="304"/>
    </row>
    <row r="238" spans="2:7" ht="15">
      <c r="B238" s="308" t="s">
        <v>379</v>
      </c>
      <c r="C238" s="307">
        <f>C234-C236</f>
        <v>0</v>
      </c>
      <c r="D238" s="307">
        <f>D234-D236</f>
        <v>0</v>
      </c>
      <c r="E238" s="307">
        <f>E234-E236</f>
        <v>0</v>
      </c>
      <c r="F238" s="306">
        <f>F234-F236</f>
        <v>0</v>
      </c>
      <c r="G238" s="305"/>
    </row>
    <row r="239" spans="2:7" ht="8.25" customHeight="1">
      <c r="C239" s="304"/>
      <c r="D239" s="304"/>
      <c r="E239" s="304"/>
    </row>
    <row r="240" spans="2:7" ht="15">
      <c r="B240" s="239" t="s">
        <v>378</v>
      </c>
      <c r="C240" s="303" t="str">
        <f>IFERROR((C180/C236),"")</f>
        <v/>
      </c>
      <c r="D240" s="303" t="str">
        <f>IFERROR((D180/D236),"")</f>
        <v/>
      </c>
      <c r="E240" s="303" t="str">
        <f>IFERROR((E180/E236),"")</f>
        <v/>
      </c>
      <c r="F240" s="302" t="str">
        <f>IFERROR((F180/F236),"")</f>
        <v/>
      </c>
      <c r="G240" s="208"/>
    </row>
    <row r="242" spans="2:11" s="229" customFormat="1" ht="15" customHeight="1">
      <c r="B242" s="679" t="s">
        <v>286</v>
      </c>
      <c r="C242" s="679"/>
      <c r="D242" s="679"/>
      <c r="E242" s="679"/>
      <c r="F242" s="679"/>
      <c r="G242" s="301"/>
      <c r="H242" s="301"/>
      <c r="I242" s="231"/>
      <c r="K242" s="230"/>
    </row>
    <row r="243" spans="2:11" s="229" customFormat="1">
      <c r="B243" s="679"/>
      <c r="C243" s="679"/>
      <c r="D243" s="679"/>
      <c r="E243" s="679"/>
      <c r="F243" s="679"/>
      <c r="G243" s="301"/>
      <c r="H243" s="301"/>
      <c r="I243" s="231"/>
      <c r="K243" s="230"/>
    </row>
  </sheetData>
  <sheetProtection password="C54C" sheet="1" objects="1" scenarios="1" formatRows="0"/>
  <mergeCells count="27">
    <mergeCell ref="B242:F243"/>
    <mergeCell ref="C200:G200"/>
    <mergeCell ref="C206:G206"/>
    <mergeCell ref="C152:G152"/>
    <mergeCell ref="C158:G158"/>
    <mergeCell ref="C171:G171"/>
    <mergeCell ref="B166:G166"/>
    <mergeCell ref="C194:G194"/>
    <mergeCell ref="C228:G228"/>
    <mergeCell ref="C182:G182"/>
    <mergeCell ref="C188:G188"/>
    <mergeCell ref="B179:G179"/>
    <mergeCell ref="B214:G214"/>
    <mergeCell ref="B222:G222"/>
    <mergeCell ref="C98:G98"/>
    <mergeCell ref="B112:G112"/>
    <mergeCell ref="B130:G130"/>
    <mergeCell ref="C140:G140"/>
    <mergeCell ref="C146:G146"/>
    <mergeCell ref="C134:G134"/>
    <mergeCell ref="B133:G133"/>
    <mergeCell ref="C97:G97"/>
    <mergeCell ref="B2:G2"/>
    <mergeCell ref="B10:G10"/>
    <mergeCell ref="B40:G40"/>
    <mergeCell ref="B6:B8"/>
    <mergeCell ref="B25:G25"/>
  </mergeCells>
  <printOptions horizontalCentered="1"/>
  <pageMargins left="0.70866141732283472" right="0.70866141732283472" top="0.74803149606299213" bottom="0.74803149606299213" header="0.31496062992125984" footer="0.31496062992125984"/>
  <pageSetup paperSize="5" scale="83" fitToHeight="0" orientation="landscape" r:id="rId1"/>
  <headerFooter>
    <oddFooter>&amp;L&amp;BCanada Council for the Arts Confidential&amp;B&amp;C&amp;D&amp;RPage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pageSetUpPr fitToPage="1"/>
  </sheetPr>
  <dimension ref="A1:U51"/>
  <sheetViews>
    <sheetView showGridLines="0" zoomScale="90" zoomScaleNormal="90" workbookViewId="0">
      <selection activeCell="C1" sqref="C1"/>
    </sheetView>
  </sheetViews>
  <sheetFormatPr defaultRowHeight="14.25"/>
  <cols>
    <col min="1" max="1" width="1.28515625" style="208" customWidth="1"/>
    <col min="2" max="2" width="3.7109375" style="208" customWidth="1"/>
    <col min="3" max="3" width="17.140625" style="208" customWidth="1"/>
    <col min="4" max="4" width="26.5703125" style="208" customWidth="1"/>
    <col min="5" max="5" width="27.85546875" style="208" customWidth="1"/>
    <col min="6" max="6" width="28.140625" style="208" customWidth="1"/>
    <col min="7" max="7" width="38.7109375" style="208" customWidth="1"/>
    <col min="8" max="8" width="39.28515625" style="208" customWidth="1"/>
    <col min="9" max="9" width="48.140625" style="208" customWidth="1"/>
    <col min="10" max="10" width="9.140625" style="208"/>
    <col min="11" max="11" width="13.28515625" style="208" customWidth="1"/>
    <col min="12" max="12" width="13.42578125" style="208" customWidth="1"/>
    <col min="13" max="16384" width="9.140625" style="208"/>
  </cols>
  <sheetData>
    <row r="1" spans="1:21" s="26" customFormat="1">
      <c r="C1" s="227" t="s">
        <v>486</v>
      </c>
      <c r="H1" s="25"/>
      <c r="I1" s="25"/>
      <c r="J1" s="25"/>
    </row>
    <row r="2" spans="1:21" s="26" customFormat="1" ht="18.75" customHeight="1">
      <c r="C2" s="767" t="s">
        <v>402</v>
      </c>
      <c r="D2" s="768"/>
      <c r="E2" s="768"/>
      <c r="F2" s="768"/>
      <c r="G2" s="768"/>
      <c r="H2" s="768"/>
      <c r="I2" s="769"/>
      <c r="J2" s="25"/>
    </row>
    <row r="3" spans="1:21" s="26" customFormat="1">
      <c r="H3" s="25"/>
      <c r="I3" s="25"/>
      <c r="J3" s="25"/>
    </row>
    <row r="4" spans="1:21" ht="15.75">
      <c r="C4" s="767" t="s">
        <v>405</v>
      </c>
      <c r="D4" s="768"/>
      <c r="E4" s="768"/>
      <c r="F4" s="768"/>
      <c r="G4" s="768"/>
      <c r="H4" s="768"/>
      <c r="I4" s="769"/>
      <c r="J4" s="156"/>
    </row>
    <row r="5" spans="1:21" ht="9" customHeight="1">
      <c r="I5" s="156"/>
      <c r="J5" s="377"/>
      <c r="K5" s="156"/>
      <c r="L5" s="156"/>
    </row>
    <row r="6" spans="1:21" ht="30.75" customHeight="1">
      <c r="C6" s="770" t="s">
        <v>404</v>
      </c>
      <c r="D6" s="770"/>
      <c r="E6" s="770"/>
      <c r="F6" s="770"/>
      <c r="G6" s="770"/>
      <c r="H6" s="770"/>
      <c r="I6" s="770"/>
      <c r="J6" s="156"/>
      <c r="K6" s="210"/>
      <c r="L6" s="210"/>
      <c r="M6" s="373"/>
      <c r="N6" s="373"/>
      <c r="O6" s="373"/>
      <c r="P6" s="373"/>
      <c r="Q6" s="373"/>
      <c r="R6" s="373"/>
      <c r="S6" s="373"/>
      <c r="T6" s="373"/>
      <c r="U6" s="373"/>
    </row>
    <row r="7" spans="1:21" ht="14.25" customHeight="1">
      <c r="C7" s="771" t="s">
        <v>403</v>
      </c>
      <c r="D7" s="771"/>
      <c r="E7" s="771"/>
      <c r="F7" s="771"/>
      <c r="G7" s="771"/>
      <c r="H7" s="771"/>
      <c r="I7" s="771"/>
      <c r="K7" s="210"/>
      <c r="L7" s="210"/>
      <c r="M7" s="373"/>
      <c r="N7" s="373"/>
      <c r="O7" s="373"/>
      <c r="P7" s="210"/>
      <c r="Q7" s="373"/>
      <c r="R7" s="373"/>
      <c r="S7" s="373"/>
      <c r="T7" s="373"/>
      <c r="U7" s="373"/>
    </row>
    <row r="8" spans="1:21" ht="14.25" customHeight="1">
      <c r="C8" s="772" t="s">
        <v>9</v>
      </c>
      <c r="D8" s="772"/>
      <c r="E8" s="772"/>
      <c r="F8" s="772"/>
      <c r="G8" s="772"/>
      <c r="H8" s="772"/>
      <c r="I8" s="772"/>
      <c r="K8" s="210"/>
      <c r="L8" s="210"/>
      <c r="M8" s="373"/>
      <c r="N8" s="373"/>
      <c r="O8" s="373"/>
      <c r="P8" s="210"/>
      <c r="Q8" s="373"/>
      <c r="R8" s="373"/>
      <c r="S8" s="373"/>
      <c r="T8" s="373"/>
      <c r="U8" s="373"/>
    </row>
    <row r="9" spans="1:21" ht="9" customHeight="1">
      <c r="C9" s="209"/>
      <c r="D9" s="376"/>
      <c r="K9" s="210"/>
      <c r="L9" s="210"/>
      <c r="M9" s="373"/>
      <c r="N9" s="373"/>
      <c r="O9" s="373"/>
      <c r="P9" s="210"/>
      <c r="Q9" s="373"/>
      <c r="R9" s="373"/>
      <c r="S9" s="373"/>
      <c r="T9" s="373"/>
      <c r="U9" s="373"/>
    </row>
    <row r="10" spans="1:21" ht="30">
      <c r="A10" s="28"/>
      <c r="B10" s="375"/>
      <c r="C10" s="161" t="s">
        <v>2</v>
      </c>
      <c r="D10" s="161" t="s">
        <v>7</v>
      </c>
      <c r="E10" s="161" t="s">
        <v>3</v>
      </c>
      <c r="F10" s="161" t="s">
        <v>10</v>
      </c>
      <c r="G10" s="161" t="s">
        <v>4</v>
      </c>
      <c r="H10" s="161" t="s">
        <v>11</v>
      </c>
      <c r="I10" s="161" t="s">
        <v>5</v>
      </c>
      <c r="K10" s="210"/>
      <c r="L10" s="210"/>
      <c r="M10" s="373"/>
      <c r="N10" s="373"/>
      <c r="O10" s="373"/>
      <c r="P10" s="373"/>
      <c r="Q10" s="373"/>
      <c r="R10" s="373"/>
      <c r="S10" s="373"/>
      <c r="T10" s="373"/>
      <c r="U10" s="373"/>
    </row>
    <row r="11" spans="1:21">
      <c r="B11" s="372">
        <v>1</v>
      </c>
      <c r="C11" s="27"/>
      <c r="D11" s="27"/>
      <c r="E11" s="27"/>
      <c r="F11" s="27"/>
      <c r="G11" s="27"/>
      <c r="H11" s="27"/>
      <c r="I11" s="27"/>
      <c r="K11" s="210"/>
      <c r="L11" s="210"/>
      <c r="M11" s="373"/>
      <c r="N11" s="373"/>
      <c r="O11" s="373"/>
      <c r="P11" s="373"/>
      <c r="Q11" s="373"/>
      <c r="R11" s="373"/>
      <c r="S11" s="373"/>
      <c r="T11" s="373"/>
      <c r="U11" s="373"/>
    </row>
    <row r="12" spans="1:21">
      <c r="B12" s="372">
        <v>2</v>
      </c>
      <c r="C12" s="27"/>
      <c r="D12" s="27"/>
      <c r="E12" s="27"/>
      <c r="F12" s="27"/>
      <c r="G12" s="27"/>
      <c r="H12" s="27"/>
      <c r="I12" s="27"/>
      <c r="K12" s="210"/>
      <c r="L12" s="210"/>
      <c r="M12" s="373"/>
      <c r="N12" s="373"/>
      <c r="O12" s="373"/>
      <c r="P12" s="373"/>
      <c r="Q12" s="373"/>
      <c r="R12" s="373"/>
      <c r="S12" s="373"/>
      <c r="T12" s="373"/>
      <c r="U12" s="373"/>
    </row>
    <row r="13" spans="1:21">
      <c r="B13" s="372">
        <v>3</v>
      </c>
      <c r="C13" s="374"/>
      <c r="D13" s="27"/>
      <c r="E13" s="27"/>
      <c r="F13" s="27"/>
      <c r="G13" s="27"/>
      <c r="H13" s="27"/>
      <c r="I13" s="27"/>
      <c r="K13" s="210"/>
      <c r="L13" s="210"/>
      <c r="M13" s="373"/>
      <c r="N13" s="373"/>
      <c r="O13" s="373"/>
      <c r="P13" s="373"/>
      <c r="Q13" s="373"/>
      <c r="R13" s="373"/>
      <c r="S13" s="373"/>
      <c r="T13" s="373"/>
      <c r="U13" s="373"/>
    </row>
    <row r="14" spans="1:21">
      <c r="B14" s="372">
        <v>4</v>
      </c>
      <c r="C14" s="374"/>
      <c r="D14" s="27"/>
      <c r="E14" s="27"/>
      <c r="F14" s="27"/>
      <c r="G14" s="27"/>
      <c r="H14" s="27"/>
      <c r="I14" s="27"/>
      <c r="K14" s="210"/>
      <c r="L14" s="210"/>
      <c r="M14" s="373"/>
      <c r="N14" s="373"/>
      <c r="O14" s="373"/>
      <c r="P14" s="373"/>
      <c r="Q14" s="373"/>
      <c r="R14" s="373"/>
      <c r="S14" s="373"/>
      <c r="T14" s="373"/>
      <c r="U14" s="373"/>
    </row>
    <row r="15" spans="1:21">
      <c r="B15" s="372">
        <v>5</v>
      </c>
      <c r="C15" s="27"/>
      <c r="D15" s="27"/>
      <c r="E15" s="27"/>
      <c r="F15" s="27"/>
      <c r="G15" s="27"/>
      <c r="H15" s="27"/>
      <c r="I15" s="27"/>
      <c r="K15" s="210"/>
      <c r="L15" s="210"/>
      <c r="M15" s="373"/>
      <c r="N15" s="373"/>
      <c r="O15" s="373"/>
      <c r="P15" s="373"/>
      <c r="Q15" s="373"/>
      <c r="R15" s="373"/>
      <c r="S15" s="373"/>
      <c r="T15" s="373"/>
      <c r="U15" s="373"/>
    </row>
    <row r="16" spans="1:21">
      <c r="B16" s="372">
        <v>6</v>
      </c>
      <c r="C16" s="27"/>
      <c r="D16" s="27"/>
      <c r="E16" s="27"/>
      <c r="F16" s="27"/>
      <c r="G16" s="27"/>
      <c r="H16" s="27"/>
      <c r="I16" s="27"/>
      <c r="K16" s="210"/>
      <c r="L16" s="210"/>
      <c r="M16" s="373"/>
      <c r="N16" s="373"/>
      <c r="O16" s="373"/>
      <c r="P16" s="373"/>
      <c r="Q16" s="373"/>
      <c r="R16" s="373"/>
      <c r="S16" s="373"/>
      <c r="T16" s="373"/>
      <c r="U16" s="373"/>
    </row>
    <row r="17" spans="2:21">
      <c r="B17" s="372">
        <v>7</v>
      </c>
      <c r="C17" s="27"/>
      <c r="D17" s="27"/>
      <c r="E17" s="27"/>
      <c r="F17" s="27"/>
      <c r="G17" s="27"/>
      <c r="H17" s="27"/>
      <c r="I17" s="27"/>
      <c r="K17" s="210"/>
      <c r="L17" s="210"/>
      <c r="M17" s="373"/>
      <c r="N17" s="373"/>
      <c r="O17" s="373"/>
      <c r="P17" s="373"/>
      <c r="Q17" s="373"/>
      <c r="R17" s="373"/>
      <c r="S17" s="373"/>
      <c r="T17" s="373"/>
      <c r="U17" s="373"/>
    </row>
    <row r="18" spans="2:21">
      <c r="B18" s="372">
        <v>8</v>
      </c>
      <c r="C18" s="27"/>
      <c r="D18" s="27"/>
      <c r="E18" s="27"/>
      <c r="F18" s="27"/>
      <c r="G18" s="27"/>
      <c r="H18" s="27"/>
      <c r="I18" s="27"/>
      <c r="K18" s="210"/>
      <c r="L18" s="210"/>
      <c r="M18" s="373"/>
      <c r="N18" s="373"/>
      <c r="O18" s="373"/>
      <c r="P18" s="373"/>
      <c r="Q18" s="373"/>
      <c r="R18" s="373"/>
      <c r="S18" s="373"/>
      <c r="T18" s="373"/>
      <c r="U18" s="373"/>
    </row>
    <row r="19" spans="2:21">
      <c r="B19" s="372">
        <v>9</v>
      </c>
      <c r="C19" s="27"/>
      <c r="D19" s="27"/>
      <c r="E19" s="27"/>
      <c r="F19" s="27"/>
      <c r="G19" s="27"/>
      <c r="H19" s="27"/>
      <c r="I19" s="27"/>
      <c r="K19" s="210"/>
      <c r="L19" s="210"/>
      <c r="M19" s="373"/>
      <c r="N19" s="373"/>
      <c r="O19" s="373"/>
      <c r="P19" s="373"/>
      <c r="Q19" s="373"/>
      <c r="R19" s="373"/>
      <c r="S19" s="373"/>
      <c r="T19" s="373"/>
      <c r="U19" s="373"/>
    </row>
    <row r="20" spans="2:21">
      <c r="B20" s="372">
        <v>10</v>
      </c>
      <c r="C20" s="27"/>
      <c r="D20" s="27"/>
      <c r="E20" s="27"/>
      <c r="F20" s="27"/>
      <c r="G20" s="27"/>
      <c r="H20" s="27"/>
      <c r="I20" s="27"/>
      <c r="K20" s="210"/>
      <c r="L20" s="210"/>
      <c r="M20" s="373"/>
      <c r="N20" s="373"/>
      <c r="O20" s="373"/>
      <c r="P20" s="373"/>
      <c r="Q20" s="373"/>
      <c r="R20" s="373"/>
      <c r="S20" s="373"/>
      <c r="T20" s="373"/>
      <c r="U20" s="373"/>
    </row>
    <row r="21" spans="2:21">
      <c r="B21" s="372">
        <v>11</v>
      </c>
      <c r="C21" s="27"/>
      <c r="D21" s="27"/>
      <c r="E21" s="27"/>
      <c r="F21" s="27"/>
      <c r="G21" s="27"/>
      <c r="H21" s="27"/>
      <c r="I21" s="27"/>
      <c r="K21" s="210"/>
      <c r="L21" s="210"/>
      <c r="M21" s="373"/>
      <c r="N21" s="373"/>
      <c r="O21" s="373"/>
      <c r="P21" s="373"/>
      <c r="Q21" s="373"/>
      <c r="R21" s="373"/>
      <c r="S21" s="373"/>
      <c r="T21" s="373"/>
      <c r="U21" s="373"/>
    </row>
    <row r="22" spans="2:21">
      <c r="B22" s="372">
        <v>12</v>
      </c>
      <c r="C22" s="27"/>
      <c r="D22" s="27"/>
      <c r="E22" s="27"/>
      <c r="F22" s="27"/>
      <c r="G22" s="27"/>
      <c r="H22" s="27"/>
      <c r="I22" s="27"/>
      <c r="K22" s="210"/>
      <c r="L22" s="210"/>
      <c r="M22" s="373"/>
      <c r="N22" s="373"/>
      <c r="O22" s="373"/>
      <c r="P22" s="373"/>
      <c r="Q22" s="373"/>
      <c r="R22" s="373"/>
      <c r="S22" s="373"/>
      <c r="T22" s="373"/>
      <c r="U22" s="373"/>
    </row>
    <row r="23" spans="2:21">
      <c r="B23" s="372">
        <v>13</v>
      </c>
      <c r="C23" s="27"/>
      <c r="D23" s="27"/>
      <c r="E23" s="27"/>
      <c r="F23" s="27"/>
      <c r="G23" s="27"/>
      <c r="H23" s="27"/>
      <c r="I23" s="27"/>
      <c r="K23" s="210"/>
      <c r="L23" s="210"/>
      <c r="M23" s="373"/>
      <c r="N23" s="373"/>
      <c r="O23" s="373"/>
      <c r="P23" s="373"/>
      <c r="Q23" s="373"/>
      <c r="R23" s="373"/>
      <c r="S23" s="373"/>
      <c r="T23" s="373"/>
      <c r="U23" s="373"/>
    </row>
    <row r="24" spans="2:21">
      <c r="B24" s="372">
        <v>14</v>
      </c>
      <c r="C24" s="27"/>
      <c r="D24" s="27"/>
      <c r="E24" s="27"/>
      <c r="F24" s="27"/>
      <c r="G24" s="27"/>
      <c r="H24" s="27"/>
      <c r="I24" s="27"/>
      <c r="K24" s="210"/>
      <c r="L24" s="210"/>
      <c r="M24" s="373"/>
      <c r="N24" s="373"/>
      <c r="O24" s="373"/>
      <c r="P24" s="373"/>
      <c r="Q24" s="373"/>
      <c r="R24" s="373"/>
      <c r="S24" s="373"/>
      <c r="T24" s="373"/>
      <c r="U24" s="373"/>
    </row>
    <row r="25" spans="2:21">
      <c r="B25" s="372">
        <v>15</v>
      </c>
      <c r="C25" s="27"/>
      <c r="D25" s="27"/>
      <c r="E25" s="27"/>
      <c r="F25" s="27"/>
      <c r="G25" s="27"/>
      <c r="H25" s="27"/>
      <c r="I25" s="27"/>
      <c r="K25" s="210"/>
      <c r="L25" s="210"/>
      <c r="M25" s="373"/>
      <c r="N25" s="373"/>
      <c r="O25" s="373"/>
      <c r="P25" s="373"/>
      <c r="Q25" s="373"/>
      <c r="R25" s="373"/>
      <c r="S25" s="373"/>
      <c r="T25" s="373"/>
      <c r="U25" s="373"/>
    </row>
    <row r="26" spans="2:21">
      <c r="B26" s="372">
        <v>16</v>
      </c>
      <c r="C26" s="27"/>
      <c r="D26" s="27"/>
      <c r="E26" s="27"/>
      <c r="F26" s="27"/>
      <c r="G26" s="27"/>
      <c r="H26" s="27"/>
      <c r="I26" s="27"/>
      <c r="K26" s="210"/>
      <c r="L26" s="210"/>
      <c r="M26" s="373"/>
      <c r="N26" s="373"/>
      <c r="O26" s="373"/>
      <c r="P26" s="373"/>
      <c r="Q26" s="373"/>
      <c r="R26" s="373"/>
      <c r="S26" s="373"/>
      <c r="T26" s="373"/>
      <c r="U26" s="373"/>
    </row>
    <row r="27" spans="2:21">
      <c r="B27" s="372">
        <v>17</v>
      </c>
      <c r="C27" s="27"/>
      <c r="D27" s="27"/>
      <c r="E27" s="27"/>
      <c r="F27" s="27"/>
      <c r="G27" s="27"/>
      <c r="H27" s="27"/>
      <c r="I27" s="27"/>
      <c r="K27" s="210"/>
      <c r="L27" s="210"/>
      <c r="M27" s="373"/>
      <c r="N27" s="373"/>
      <c r="O27" s="373"/>
      <c r="P27" s="373"/>
      <c r="Q27" s="373"/>
      <c r="R27" s="373"/>
      <c r="S27" s="373"/>
      <c r="T27" s="373"/>
      <c r="U27" s="373"/>
    </row>
    <row r="28" spans="2:21">
      <c r="B28" s="372">
        <v>18</v>
      </c>
      <c r="C28" s="27"/>
      <c r="D28" s="27"/>
      <c r="E28" s="27"/>
      <c r="F28" s="27"/>
      <c r="G28" s="27"/>
      <c r="H28" s="27"/>
      <c r="I28" s="27"/>
      <c r="K28" s="210"/>
      <c r="L28" s="210"/>
      <c r="M28" s="373"/>
      <c r="N28" s="373"/>
      <c r="O28" s="373"/>
      <c r="P28" s="373"/>
      <c r="Q28" s="373"/>
      <c r="R28" s="373"/>
      <c r="S28" s="373"/>
      <c r="T28" s="373"/>
      <c r="U28" s="373"/>
    </row>
    <row r="29" spans="2:21">
      <c r="B29" s="372">
        <v>19</v>
      </c>
      <c r="C29" s="27"/>
      <c r="D29" s="27"/>
      <c r="E29" s="27"/>
      <c r="F29" s="27"/>
      <c r="G29" s="27"/>
      <c r="H29" s="27"/>
      <c r="I29" s="27"/>
      <c r="J29" s="28"/>
      <c r="K29" s="28"/>
      <c r="L29" s="28"/>
      <c r="M29" s="28"/>
      <c r="N29" s="28"/>
    </row>
    <row r="30" spans="2:21">
      <c r="B30" s="372">
        <v>20</v>
      </c>
      <c r="C30" s="27"/>
      <c r="D30" s="27"/>
      <c r="E30" s="27"/>
      <c r="F30" s="27"/>
      <c r="G30" s="27"/>
      <c r="H30" s="27"/>
      <c r="I30" s="27"/>
      <c r="J30" s="28"/>
      <c r="K30" s="28"/>
      <c r="L30" s="28"/>
      <c r="M30" s="28"/>
      <c r="N30" s="28"/>
    </row>
    <row r="31" spans="2:21">
      <c r="B31" s="372">
        <v>21</v>
      </c>
      <c r="C31" s="27"/>
      <c r="D31" s="27"/>
      <c r="E31" s="27"/>
      <c r="F31" s="27"/>
      <c r="G31" s="27"/>
      <c r="H31" s="27"/>
      <c r="I31" s="27"/>
      <c r="J31" s="28"/>
      <c r="K31" s="28"/>
      <c r="L31" s="28"/>
      <c r="M31" s="28"/>
      <c r="N31" s="28"/>
    </row>
    <row r="32" spans="2:21">
      <c r="B32" s="372">
        <v>22</v>
      </c>
      <c r="C32" s="27"/>
      <c r="D32" s="27"/>
      <c r="E32" s="27"/>
      <c r="F32" s="27"/>
      <c r="G32" s="27"/>
      <c r="H32" s="27"/>
      <c r="I32" s="27"/>
      <c r="J32" s="28"/>
      <c r="K32" s="28"/>
      <c r="L32" s="28"/>
      <c r="M32" s="28"/>
      <c r="N32" s="28"/>
    </row>
    <row r="33" spans="2:14">
      <c r="B33" s="372">
        <v>23</v>
      </c>
      <c r="C33" s="27"/>
      <c r="D33" s="27"/>
      <c r="E33" s="27"/>
      <c r="F33" s="27"/>
      <c r="G33" s="27"/>
      <c r="H33" s="27"/>
      <c r="I33" s="27"/>
      <c r="J33" s="28"/>
      <c r="K33" s="28"/>
      <c r="L33" s="28"/>
      <c r="M33" s="28"/>
      <c r="N33" s="28"/>
    </row>
    <row r="34" spans="2:14">
      <c r="B34" s="372">
        <v>24</v>
      </c>
      <c r="C34" s="27"/>
      <c r="D34" s="27"/>
      <c r="E34" s="27"/>
      <c r="F34" s="27"/>
      <c r="G34" s="27"/>
      <c r="H34" s="27"/>
      <c r="I34" s="27"/>
      <c r="J34" s="28"/>
      <c r="K34" s="28"/>
      <c r="L34" s="28"/>
      <c r="M34" s="28"/>
      <c r="N34" s="28"/>
    </row>
    <row r="35" spans="2:14">
      <c r="B35" s="372">
        <v>25</v>
      </c>
      <c r="C35" s="27"/>
      <c r="D35" s="27"/>
      <c r="E35" s="27"/>
      <c r="F35" s="27"/>
      <c r="G35" s="27"/>
      <c r="H35" s="27"/>
      <c r="I35" s="27"/>
      <c r="J35" s="28"/>
      <c r="K35" s="28"/>
      <c r="L35" s="28"/>
      <c r="M35" s="28"/>
      <c r="N35" s="28"/>
    </row>
    <row r="36" spans="2:14">
      <c r="B36" s="372">
        <v>26</v>
      </c>
      <c r="C36" s="27"/>
      <c r="D36" s="27"/>
      <c r="E36" s="27"/>
      <c r="F36" s="27"/>
      <c r="G36" s="27"/>
      <c r="H36" s="27"/>
      <c r="I36" s="27"/>
      <c r="J36" s="28"/>
      <c r="K36" s="28"/>
      <c r="L36" s="28"/>
      <c r="M36" s="28"/>
      <c r="N36" s="28"/>
    </row>
    <row r="37" spans="2:14">
      <c r="B37" s="372">
        <v>27</v>
      </c>
      <c r="C37" s="27"/>
      <c r="D37" s="27"/>
      <c r="E37" s="27"/>
      <c r="F37" s="27"/>
      <c r="G37" s="27"/>
      <c r="H37" s="27"/>
      <c r="I37" s="27"/>
      <c r="J37" s="28"/>
      <c r="K37" s="28"/>
      <c r="L37" s="28"/>
      <c r="M37" s="28"/>
      <c r="N37" s="28"/>
    </row>
    <row r="38" spans="2:14">
      <c r="B38" s="372">
        <v>28</v>
      </c>
      <c r="C38" s="27"/>
      <c r="D38" s="27"/>
      <c r="E38" s="27"/>
      <c r="F38" s="27"/>
      <c r="G38" s="27"/>
      <c r="H38" s="27"/>
      <c r="I38" s="27"/>
      <c r="J38" s="28"/>
      <c r="K38" s="28"/>
      <c r="L38" s="28"/>
      <c r="M38" s="28"/>
      <c r="N38" s="28"/>
    </row>
    <row r="39" spans="2:14">
      <c r="B39" s="372">
        <v>29</v>
      </c>
      <c r="C39" s="27"/>
      <c r="D39" s="27"/>
      <c r="E39" s="27"/>
      <c r="F39" s="27"/>
      <c r="G39" s="27"/>
      <c r="H39" s="27"/>
      <c r="I39" s="27"/>
      <c r="J39" s="28"/>
      <c r="K39" s="28"/>
      <c r="L39" s="28"/>
      <c r="M39" s="28"/>
      <c r="N39" s="28"/>
    </row>
    <row r="40" spans="2:14">
      <c r="B40" s="372">
        <v>30</v>
      </c>
      <c r="C40" s="27"/>
      <c r="D40" s="27"/>
      <c r="E40" s="27"/>
      <c r="F40" s="27"/>
      <c r="G40" s="27"/>
      <c r="H40" s="27"/>
      <c r="I40" s="27"/>
      <c r="J40" s="28"/>
      <c r="K40" s="28"/>
      <c r="L40" s="28"/>
      <c r="M40" s="28"/>
      <c r="N40" s="28"/>
    </row>
    <row r="41" spans="2:14">
      <c r="B41" s="372">
        <v>31</v>
      </c>
      <c r="C41" s="27"/>
      <c r="D41" s="27"/>
      <c r="E41" s="27"/>
      <c r="F41" s="27"/>
      <c r="G41" s="27"/>
      <c r="H41" s="27"/>
      <c r="I41" s="27"/>
      <c r="J41" s="28"/>
      <c r="K41" s="28"/>
      <c r="L41" s="28"/>
      <c r="M41" s="28"/>
      <c r="N41" s="28"/>
    </row>
    <row r="42" spans="2:14">
      <c r="B42" s="372">
        <v>32</v>
      </c>
      <c r="C42" s="27"/>
      <c r="D42" s="27"/>
      <c r="E42" s="27"/>
      <c r="F42" s="27"/>
      <c r="G42" s="27"/>
      <c r="H42" s="27"/>
      <c r="I42" s="27"/>
      <c r="J42" s="28"/>
      <c r="K42" s="28"/>
      <c r="L42" s="28"/>
      <c r="M42" s="28"/>
      <c r="N42" s="28"/>
    </row>
    <row r="43" spans="2:14">
      <c r="B43" s="372">
        <v>33</v>
      </c>
      <c r="C43" s="27"/>
      <c r="D43" s="27"/>
      <c r="E43" s="27"/>
      <c r="F43" s="27"/>
      <c r="G43" s="27"/>
      <c r="H43" s="27"/>
      <c r="I43" s="27"/>
      <c r="J43" s="28"/>
      <c r="K43" s="28"/>
      <c r="L43" s="28"/>
      <c r="M43" s="28"/>
      <c r="N43" s="28"/>
    </row>
    <row r="44" spans="2:14">
      <c r="B44" s="372">
        <v>34</v>
      </c>
      <c r="C44" s="27"/>
      <c r="D44" s="27"/>
      <c r="E44" s="27"/>
      <c r="F44" s="27"/>
      <c r="G44" s="27"/>
      <c r="H44" s="27"/>
      <c r="I44" s="27"/>
      <c r="J44" s="28"/>
      <c r="K44" s="28"/>
      <c r="L44" s="28"/>
      <c r="M44" s="28"/>
      <c r="N44" s="28"/>
    </row>
    <row r="45" spans="2:14">
      <c r="B45" s="372">
        <v>35</v>
      </c>
      <c r="C45" s="27"/>
      <c r="D45" s="27"/>
      <c r="E45" s="27"/>
      <c r="F45" s="27"/>
      <c r="G45" s="27"/>
      <c r="H45" s="27"/>
      <c r="I45" s="27"/>
      <c r="J45" s="28"/>
      <c r="K45" s="28"/>
      <c r="L45" s="28"/>
      <c r="M45" s="28"/>
      <c r="N45" s="28"/>
    </row>
    <row r="46" spans="2:14">
      <c r="B46" s="372">
        <v>36</v>
      </c>
      <c r="C46" s="27"/>
      <c r="D46" s="27"/>
      <c r="E46" s="27"/>
      <c r="F46" s="27"/>
      <c r="G46" s="27"/>
      <c r="H46" s="27"/>
      <c r="I46" s="27"/>
      <c r="J46" s="28"/>
      <c r="K46" s="28"/>
      <c r="L46" s="28"/>
      <c r="M46" s="28"/>
      <c r="N46" s="28"/>
    </row>
    <row r="47" spans="2:14">
      <c r="B47" s="372">
        <v>37</v>
      </c>
      <c r="C47" s="27"/>
      <c r="D47" s="27"/>
      <c r="E47" s="27"/>
      <c r="F47" s="27"/>
      <c r="G47" s="27"/>
      <c r="H47" s="27"/>
      <c r="I47" s="27"/>
      <c r="J47" s="28"/>
      <c r="K47" s="28"/>
      <c r="L47" s="28"/>
      <c r="M47" s="28"/>
      <c r="N47" s="28"/>
    </row>
    <row r="48" spans="2:14">
      <c r="B48" s="372">
        <v>38</v>
      </c>
      <c r="C48" s="27"/>
      <c r="D48" s="27"/>
      <c r="E48" s="27"/>
      <c r="F48" s="27"/>
      <c r="G48" s="27"/>
      <c r="H48" s="27"/>
      <c r="I48" s="27"/>
      <c r="J48" s="28"/>
      <c r="K48" s="28"/>
      <c r="L48" s="28"/>
      <c r="M48" s="28"/>
      <c r="N48" s="28"/>
    </row>
    <row r="49" spans="2:14">
      <c r="B49" s="372">
        <v>39</v>
      </c>
      <c r="C49" s="27"/>
      <c r="D49" s="27"/>
      <c r="E49" s="27"/>
      <c r="F49" s="27"/>
      <c r="G49" s="27"/>
      <c r="H49" s="27"/>
      <c r="I49" s="27"/>
      <c r="J49" s="28"/>
      <c r="K49" s="28"/>
      <c r="L49" s="28"/>
      <c r="M49" s="28"/>
      <c r="N49" s="28"/>
    </row>
    <row r="50" spans="2:14">
      <c r="B50" s="372">
        <v>40</v>
      </c>
      <c r="C50" s="27"/>
      <c r="D50" s="27"/>
      <c r="E50" s="27"/>
      <c r="F50" s="27"/>
      <c r="G50" s="27"/>
      <c r="H50" s="27"/>
      <c r="I50" s="27"/>
      <c r="J50" s="28"/>
      <c r="K50" s="28"/>
      <c r="L50" s="28"/>
      <c r="M50" s="28"/>
      <c r="N50" s="28"/>
    </row>
    <row r="51" spans="2:14">
      <c r="H51" s="28"/>
      <c r="I51" s="28"/>
      <c r="J51" s="28"/>
      <c r="K51" s="28"/>
      <c r="L51" s="28"/>
      <c r="M51" s="28"/>
      <c r="N51" s="28"/>
    </row>
  </sheetData>
  <sheetProtection password="C54C" sheet="1" objects="1" scenarios="1" formatRows="0"/>
  <mergeCells count="5">
    <mergeCell ref="C4:I4"/>
    <mergeCell ref="C6:I6"/>
    <mergeCell ref="C7:I7"/>
    <mergeCell ref="C8:I8"/>
    <mergeCell ref="C2:I2"/>
  </mergeCells>
  <printOptions horizontalCentered="1" verticalCentered="1"/>
  <pageMargins left="0.70866141732283472" right="0.70866141732283472" top="0.74803149606299213" bottom="0.74803149606299213" header="0.31496062992125984" footer="0.31496062992125984"/>
  <pageSetup paperSize="5" scale="69" fitToHeight="0" orientation="landscape" r:id="rId1"/>
  <headerFooter>
    <oddFooter>&amp;L&amp;BCanada Council for the Arts Confidential&amp;B&amp;C&amp;D&amp;RPage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59999389629810485"/>
    <pageSetUpPr fitToPage="1"/>
  </sheetPr>
  <dimension ref="A1:N243"/>
  <sheetViews>
    <sheetView showGridLines="0" zoomScale="90" zoomScaleNormal="90" workbookViewId="0">
      <pane ySplit="4" topLeftCell="A5" activePane="bottomLeft" state="frozen"/>
      <selection pane="bottomLeft" activeCell="A5" sqref="A5"/>
    </sheetView>
  </sheetViews>
  <sheetFormatPr defaultRowHeight="14.25"/>
  <cols>
    <col min="1" max="1" width="2.140625" style="228" customWidth="1"/>
    <col min="2" max="2" width="51.42578125" style="228" customWidth="1"/>
    <col min="3" max="3" width="18.42578125" style="228" customWidth="1"/>
    <col min="4" max="4" width="16.5703125" style="228" customWidth="1"/>
    <col min="5" max="5" width="17" style="228" customWidth="1"/>
    <col min="6" max="6" width="17.42578125" style="228" customWidth="1"/>
    <col min="7" max="7" width="69.28515625" style="228" customWidth="1"/>
    <col min="8" max="16384" width="9.140625" style="228"/>
  </cols>
  <sheetData>
    <row r="1" spans="1:14">
      <c r="B1" s="227" t="s">
        <v>486</v>
      </c>
    </row>
    <row r="2" spans="1:14" s="370" customFormat="1" ht="18.75" customHeight="1">
      <c r="B2" s="736" t="s">
        <v>414</v>
      </c>
      <c r="C2" s="736"/>
      <c r="D2" s="736"/>
      <c r="E2" s="736"/>
      <c r="F2" s="736"/>
      <c r="G2" s="736"/>
      <c r="J2" s="228"/>
    </row>
    <row r="3" spans="1:14" s="370" customFormat="1" ht="6.75" customHeight="1">
      <c r="B3" s="371"/>
      <c r="C3" s="291"/>
      <c r="D3" s="290"/>
      <c r="E3" s="290"/>
      <c r="F3" s="290"/>
      <c r="G3" s="290"/>
      <c r="H3" s="407"/>
    </row>
    <row r="4" spans="1:14" ht="36" customHeight="1">
      <c r="A4" s="267"/>
      <c r="B4" s="406" t="s">
        <v>400</v>
      </c>
      <c r="C4" s="405" t="s">
        <v>401</v>
      </c>
      <c r="D4" s="404" t="s">
        <v>413</v>
      </c>
      <c r="E4" s="404" t="s">
        <v>412</v>
      </c>
      <c r="F4" s="403" t="s">
        <v>406</v>
      </c>
      <c r="G4" s="288" t="s">
        <v>320</v>
      </c>
      <c r="J4" s="401"/>
      <c r="N4" s="360"/>
    </row>
    <row r="5" spans="1:14" ht="14.25" customHeight="1">
      <c r="A5" s="267"/>
      <c r="B5" s="773" t="s">
        <v>411</v>
      </c>
      <c r="C5" s="402" t="s">
        <v>18</v>
      </c>
      <c r="D5" s="402" t="s">
        <v>18</v>
      </c>
      <c r="E5" s="402" t="s">
        <v>18</v>
      </c>
      <c r="F5" s="402" t="s">
        <v>18</v>
      </c>
      <c r="G5" s="398"/>
      <c r="J5" s="401"/>
      <c r="N5" s="360"/>
    </row>
    <row r="6" spans="1:14" ht="14.25" customHeight="1">
      <c r="A6" s="267"/>
      <c r="B6" s="774"/>
      <c r="C6" s="400" t="str">
        <f>+'D COMP Budget'!C6</f>
        <v>Date:</v>
      </c>
      <c r="D6" s="148" t="s">
        <v>19</v>
      </c>
      <c r="E6" s="148" t="s">
        <v>19</v>
      </c>
      <c r="F6" s="148" t="s">
        <v>19</v>
      </c>
      <c r="G6" s="398"/>
      <c r="N6" s="360"/>
    </row>
    <row r="7" spans="1:14" ht="15" customHeight="1">
      <c r="A7" s="267"/>
      <c r="B7" s="774"/>
      <c r="C7" s="399" t="s">
        <v>21</v>
      </c>
      <c r="D7" s="147" t="s">
        <v>21</v>
      </c>
      <c r="E7" s="147" t="s">
        <v>21</v>
      </c>
      <c r="F7" s="147" t="s">
        <v>21</v>
      </c>
      <c r="G7" s="398"/>
      <c r="N7" s="360"/>
    </row>
    <row r="8" spans="1:14" ht="15">
      <c r="A8" s="284"/>
      <c r="B8" s="774"/>
      <c r="C8" s="397" t="str">
        <f>+'D COMP Budget'!C8</f>
        <v>Date:</v>
      </c>
      <c r="D8" s="362" t="s">
        <v>19</v>
      </c>
      <c r="E8" s="362" t="s">
        <v>19</v>
      </c>
      <c r="F8" s="362" t="s">
        <v>19</v>
      </c>
      <c r="G8" s="396"/>
    </row>
    <row r="9" spans="1:14" ht="6.75" customHeight="1">
      <c r="A9" s="284"/>
      <c r="B9" s="284"/>
      <c r="C9" s="283"/>
      <c r="D9" s="283"/>
      <c r="E9" s="283"/>
      <c r="F9" s="283"/>
      <c r="N9" s="360"/>
    </row>
    <row r="10" spans="1:14" ht="15">
      <c r="B10" s="728" t="s">
        <v>356</v>
      </c>
      <c r="C10" s="728"/>
      <c r="D10" s="728"/>
      <c r="E10" s="728"/>
      <c r="F10" s="728"/>
      <c r="G10" s="728"/>
    </row>
    <row r="11" spans="1:14" ht="28.5">
      <c r="B11" s="341" t="s">
        <v>399</v>
      </c>
      <c r="C11" s="336"/>
      <c r="D11" s="336"/>
      <c r="E11" s="336"/>
      <c r="F11" s="336"/>
      <c r="G11" s="335"/>
    </row>
    <row r="12" spans="1:14">
      <c r="B12" s="359" t="str">
        <f>IF(ISBLANK('D COMP Budget'!B12),"",'D COMP Budget'!B12)</f>
        <v>Royalties and copyright</v>
      </c>
      <c r="C12" s="387"/>
      <c r="D12" s="332"/>
      <c r="E12" s="332"/>
      <c r="F12" s="332"/>
      <c r="G12" s="331"/>
    </row>
    <row r="13" spans="1:14">
      <c r="B13" s="386" t="str">
        <f>IF(ISBLANK('D COMP Budget'!B13),"",'D COMP Budget'!B13)</f>
        <v/>
      </c>
      <c r="C13" s="387"/>
      <c r="D13" s="332"/>
      <c r="E13" s="332"/>
      <c r="F13" s="332"/>
      <c r="G13" s="331"/>
    </row>
    <row r="14" spans="1:14">
      <c r="B14" s="386" t="str">
        <f>IF(ISBLANK('D COMP Budget'!B14),"",'D COMP Budget'!B14)</f>
        <v/>
      </c>
      <c r="C14" s="387"/>
      <c r="D14" s="332"/>
      <c r="E14" s="332"/>
      <c r="F14" s="332"/>
      <c r="G14" s="331"/>
    </row>
    <row r="15" spans="1:14">
      <c r="B15" s="386" t="str">
        <f>IF(ISBLANK('D COMP Budget'!B15),"",'D COMP Budget'!B15)</f>
        <v/>
      </c>
      <c r="C15" s="387"/>
      <c r="D15" s="332"/>
      <c r="E15" s="332"/>
      <c r="F15" s="332"/>
      <c r="G15" s="331"/>
    </row>
    <row r="16" spans="1:14">
      <c r="B16" s="386" t="str">
        <f>IF(ISBLANK('D COMP Budget'!B16),"",'D COMP Budget'!B16)</f>
        <v/>
      </c>
      <c r="C16" s="387"/>
      <c r="D16" s="332"/>
      <c r="E16" s="332"/>
      <c r="F16" s="332"/>
      <c r="G16" s="331"/>
    </row>
    <row r="17" spans="2:14">
      <c r="B17" s="386" t="str">
        <f>IF(ISBLANK('D COMP Budget'!B17),"",'D COMP Budget'!B17)</f>
        <v/>
      </c>
      <c r="C17" s="387"/>
      <c r="D17" s="332"/>
      <c r="E17" s="332"/>
      <c r="F17" s="332"/>
      <c r="G17" s="331"/>
    </row>
    <row r="18" spans="2:14">
      <c r="B18" s="386" t="str">
        <f>IF(ISBLANK('D COMP Budget'!B18),"",'D COMP Budget'!B18)</f>
        <v/>
      </c>
      <c r="C18" s="387"/>
      <c r="D18" s="332"/>
      <c r="E18" s="332"/>
      <c r="F18" s="332"/>
      <c r="G18" s="331"/>
    </row>
    <row r="19" spans="2:14">
      <c r="B19" s="386" t="str">
        <f>IF(ISBLANK('D COMP Budget'!B19),"",'D COMP Budget'!B19)</f>
        <v/>
      </c>
      <c r="C19" s="387"/>
      <c r="D19" s="332"/>
      <c r="E19" s="332"/>
      <c r="F19" s="332"/>
      <c r="G19" s="331"/>
    </row>
    <row r="20" spans="2:14">
      <c r="B20" s="386" t="str">
        <f>IF(ISBLANK('D COMP Budget'!B20),"",'D COMP Budget'!B20)</f>
        <v/>
      </c>
      <c r="C20" s="387"/>
      <c r="D20" s="332"/>
      <c r="E20" s="332"/>
      <c r="F20" s="332"/>
      <c r="G20" s="331"/>
    </row>
    <row r="21" spans="2:14">
      <c r="B21" s="386" t="str">
        <f>IF(ISBLANK('D COMP Budget'!B21),"",'D COMP Budget'!B21)</f>
        <v/>
      </c>
      <c r="C21" s="387"/>
      <c r="D21" s="332"/>
      <c r="E21" s="332"/>
      <c r="F21" s="332"/>
      <c r="G21" s="331"/>
    </row>
    <row r="22" spans="2:14">
      <c r="B22" s="386" t="str">
        <f>IF(ISBLANK('D COMP Budget'!B22),"",'D COMP Budget'!B22)</f>
        <v/>
      </c>
      <c r="C22" s="387"/>
      <c r="D22" s="353"/>
      <c r="E22" s="353"/>
      <c r="F22" s="332"/>
      <c r="G22" s="331"/>
    </row>
    <row r="23" spans="2:14" ht="15">
      <c r="B23" s="242" t="s">
        <v>352</v>
      </c>
      <c r="C23" s="392">
        <f>'D COMP Budget'!C23</f>
        <v>0</v>
      </c>
      <c r="D23" s="313">
        <f>SUM(D12:D22)</f>
        <v>0</v>
      </c>
      <c r="E23" s="313">
        <f>SUM(E12:E22)</f>
        <v>0</v>
      </c>
      <c r="F23" s="395">
        <f>SUM(F12:F22)</f>
        <v>0</v>
      </c>
      <c r="G23" s="311"/>
    </row>
    <row r="24" spans="2:14" ht="6.75" customHeight="1">
      <c r="C24" s="314"/>
      <c r="D24" s="314"/>
      <c r="E24" s="314"/>
      <c r="F24" s="314"/>
      <c r="N24" s="356"/>
    </row>
    <row r="25" spans="2:14" ht="15">
      <c r="B25" s="728" t="s">
        <v>398</v>
      </c>
      <c r="C25" s="728"/>
      <c r="D25" s="728"/>
      <c r="E25" s="728"/>
      <c r="F25" s="728"/>
      <c r="G25" s="728"/>
      <c r="N25" s="356"/>
    </row>
    <row r="26" spans="2:14" ht="42.75">
      <c r="B26" s="341" t="s">
        <v>410</v>
      </c>
      <c r="C26" s="336"/>
      <c r="D26" s="336"/>
      <c r="E26" s="336"/>
      <c r="F26" s="336"/>
      <c r="G26" s="335"/>
      <c r="N26" s="356"/>
    </row>
    <row r="27" spans="2:14">
      <c r="B27" s="386" t="str">
        <f>IF(ISBLANK('D COMP Budget'!B27),"",'D COMP Budget'!B27)</f>
        <v/>
      </c>
      <c r="C27" s="387"/>
      <c r="D27" s="332"/>
      <c r="E27" s="332"/>
      <c r="F27" s="332"/>
      <c r="G27" s="331"/>
      <c r="N27" s="356"/>
    </row>
    <row r="28" spans="2:14">
      <c r="B28" s="386" t="str">
        <f>IF(ISBLANK('D COMP Budget'!B28),"",'D COMP Budget'!B28)</f>
        <v/>
      </c>
      <c r="C28" s="387"/>
      <c r="D28" s="332"/>
      <c r="E28" s="332"/>
      <c r="F28" s="332"/>
      <c r="G28" s="331"/>
      <c r="N28" s="356"/>
    </row>
    <row r="29" spans="2:14">
      <c r="B29" s="386" t="str">
        <f>IF(ISBLANK('D COMP Budget'!B29),"",'D COMP Budget'!B29)</f>
        <v/>
      </c>
      <c r="C29" s="387"/>
      <c r="D29" s="332"/>
      <c r="E29" s="332"/>
      <c r="F29" s="332"/>
      <c r="G29" s="331"/>
      <c r="N29" s="356"/>
    </row>
    <row r="30" spans="2:14">
      <c r="B30" s="386" t="str">
        <f>IF(ISBLANK('D COMP Budget'!B30),"",'D COMP Budget'!B30)</f>
        <v/>
      </c>
      <c r="C30" s="387"/>
      <c r="D30" s="332"/>
      <c r="E30" s="332"/>
      <c r="F30" s="332"/>
      <c r="G30" s="331"/>
      <c r="N30" s="356"/>
    </row>
    <row r="31" spans="2:14">
      <c r="B31" s="386" t="str">
        <f>IF(ISBLANK('D COMP Budget'!B31),"",'D COMP Budget'!B31)</f>
        <v/>
      </c>
      <c r="C31" s="387"/>
      <c r="D31" s="332"/>
      <c r="E31" s="332"/>
      <c r="F31" s="332"/>
      <c r="G31" s="331"/>
      <c r="N31" s="356"/>
    </row>
    <row r="32" spans="2:14">
      <c r="B32" s="386" t="str">
        <f>IF(ISBLANK('D COMP Budget'!B32),"",'D COMP Budget'!B32)</f>
        <v/>
      </c>
      <c r="C32" s="387"/>
      <c r="D32" s="332"/>
      <c r="E32" s="332"/>
      <c r="F32" s="332"/>
      <c r="G32" s="331"/>
      <c r="N32" s="356"/>
    </row>
    <row r="33" spans="2:14">
      <c r="B33" s="386" t="str">
        <f>IF(ISBLANK('D COMP Budget'!B33),"",'D COMP Budget'!B33)</f>
        <v/>
      </c>
      <c r="C33" s="387"/>
      <c r="D33" s="332"/>
      <c r="E33" s="332"/>
      <c r="F33" s="332"/>
      <c r="G33" s="331"/>
      <c r="N33" s="356"/>
    </row>
    <row r="34" spans="2:14">
      <c r="B34" s="386" t="str">
        <f>IF(ISBLANK('D COMP Budget'!B34),"",'D COMP Budget'!B34)</f>
        <v/>
      </c>
      <c r="C34" s="387"/>
      <c r="D34" s="332"/>
      <c r="E34" s="332"/>
      <c r="F34" s="332"/>
      <c r="G34" s="331"/>
      <c r="N34" s="356"/>
    </row>
    <row r="35" spans="2:14">
      <c r="B35" s="386" t="str">
        <f>IF(ISBLANK('D COMP Budget'!B35),"",'D COMP Budget'!B35)</f>
        <v/>
      </c>
      <c r="C35" s="387"/>
      <c r="D35" s="332"/>
      <c r="E35" s="332"/>
      <c r="F35" s="332"/>
      <c r="G35" s="331"/>
      <c r="N35" s="356"/>
    </row>
    <row r="36" spans="2:14">
      <c r="B36" s="386" t="str">
        <f>IF(ISBLANK('D COMP Budget'!B36),"",'D COMP Budget'!B36)</f>
        <v/>
      </c>
      <c r="C36" s="387"/>
      <c r="D36" s="332"/>
      <c r="E36" s="332"/>
      <c r="F36" s="332"/>
      <c r="G36" s="331"/>
      <c r="N36" s="356"/>
    </row>
    <row r="37" spans="2:14">
      <c r="B37" s="386" t="str">
        <f>IF(ISBLANK('D COMP Budget'!B37),"",'D COMP Budget'!B37)</f>
        <v/>
      </c>
      <c r="C37" s="387"/>
      <c r="D37" s="332"/>
      <c r="E37" s="332"/>
      <c r="F37" s="332"/>
      <c r="G37" s="331"/>
      <c r="N37" s="356"/>
    </row>
    <row r="38" spans="2:14" ht="15">
      <c r="B38" s="242" t="s">
        <v>345</v>
      </c>
      <c r="C38" s="392">
        <f>'D COMP Budget'!C38</f>
        <v>0</v>
      </c>
      <c r="D38" s="313">
        <f>SUM(D27:D37)</f>
        <v>0</v>
      </c>
      <c r="E38" s="313">
        <f>SUM(E27:E37)</f>
        <v>0</v>
      </c>
      <c r="F38" s="395">
        <f>SUM(F27:F37)</f>
        <v>0</v>
      </c>
      <c r="G38" s="311"/>
    </row>
    <row r="39" spans="2:14" ht="6.75" customHeight="1">
      <c r="C39" s="314"/>
      <c r="D39" s="314"/>
      <c r="E39" s="314"/>
      <c r="F39" s="314"/>
      <c r="N39" s="356"/>
    </row>
    <row r="40" spans="2:14" ht="15">
      <c r="B40" s="728" t="s">
        <v>396</v>
      </c>
      <c r="C40" s="728"/>
      <c r="D40" s="728"/>
      <c r="E40" s="728"/>
      <c r="F40" s="728"/>
      <c r="G40" s="728"/>
      <c r="N40" s="356"/>
    </row>
    <row r="41" spans="2:14" ht="30.75" customHeight="1">
      <c r="B41" s="341" t="s">
        <v>343</v>
      </c>
      <c r="C41" s="336"/>
      <c r="D41" s="336"/>
      <c r="E41" s="336"/>
      <c r="F41" s="336"/>
      <c r="G41" s="335"/>
      <c r="N41" s="356"/>
    </row>
    <row r="42" spans="2:14" ht="15.75">
      <c r="B42" s="253" t="s">
        <v>342</v>
      </c>
      <c r="C42" s="336"/>
      <c r="D42" s="336"/>
      <c r="E42" s="336"/>
      <c r="F42" s="336"/>
      <c r="G42" s="335"/>
      <c r="H42" s="356"/>
      <c r="I42" s="356"/>
      <c r="J42" s="356"/>
      <c r="N42" s="356"/>
    </row>
    <row r="43" spans="2:14">
      <c r="B43" s="386" t="str">
        <f>IF(ISBLANK('D COMP Budget'!B43),"",'D COMP Budget'!B43)</f>
        <v/>
      </c>
      <c r="C43" s="387"/>
      <c r="D43" s="332"/>
      <c r="E43" s="332"/>
      <c r="F43" s="332"/>
      <c r="G43" s="331"/>
      <c r="H43" s="356"/>
      <c r="I43" s="356"/>
      <c r="J43" s="356"/>
      <c r="N43" s="356"/>
    </row>
    <row r="44" spans="2:14">
      <c r="B44" s="386" t="str">
        <f>IF(ISBLANK('D COMP Budget'!B44),"",'D COMP Budget'!B44)</f>
        <v/>
      </c>
      <c r="C44" s="387"/>
      <c r="D44" s="332"/>
      <c r="E44" s="332"/>
      <c r="F44" s="332"/>
      <c r="G44" s="331"/>
      <c r="H44" s="356"/>
      <c r="I44" s="356"/>
      <c r="J44" s="356"/>
      <c r="N44" s="355"/>
    </row>
    <row r="45" spans="2:14">
      <c r="B45" s="386" t="str">
        <f>IF(ISBLANK('D COMP Budget'!B45),"",'D COMP Budget'!B45)</f>
        <v/>
      </c>
      <c r="C45" s="387"/>
      <c r="D45" s="332"/>
      <c r="E45" s="332"/>
      <c r="F45" s="332"/>
      <c r="G45" s="331"/>
      <c r="H45" s="356"/>
      <c r="I45" s="356"/>
      <c r="J45" s="356"/>
      <c r="N45" s="355"/>
    </row>
    <row r="46" spans="2:14">
      <c r="B46" s="386" t="str">
        <f>IF(ISBLANK('D COMP Budget'!B46),"",'D COMP Budget'!B46)</f>
        <v/>
      </c>
      <c r="C46" s="387"/>
      <c r="D46" s="332"/>
      <c r="E46" s="332"/>
      <c r="F46" s="332"/>
      <c r="G46" s="331"/>
      <c r="H46" s="356"/>
      <c r="I46" s="356"/>
      <c r="J46" s="356"/>
      <c r="N46" s="355"/>
    </row>
    <row r="47" spans="2:14">
      <c r="B47" s="386" t="str">
        <f>IF(ISBLANK('D COMP Budget'!B47),"",'D COMP Budget'!B47)</f>
        <v/>
      </c>
      <c r="C47" s="387"/>
      <c r="D47" s="332"/>
      <c r="E47" s="332"/>
      <c r="F47" s="332"/>
      <c r="G47" s="331"/>
      <c r="H47" s="356"/>
      <c r="I47" s="356"/>
      <c r="J47" s="356"/>
      <c r="N47" s="355"/>
    </row>
    <row r="48" spans="2:14" ht="15.75">
      <c r="B48" s="357" t="s">
        <v>341</v>
      </c>
      <c r="C48" s="336"/>
      <c r="D48" s="336"/>
      <c r="E48" s="336"/>
      <c r="F48" s="336"/>
      <c r="G48" s="335"/>
      <c r="H48" s="356"/>
      <c r="I48" s="356"/>
      <c r="J48" s="356"/>
      <c r="N48" s="356"/>
    </row>
    <row r="49" spans="2:14">
      <c r="B49" s="386" t="str">
        <f>IF(ISBLANK('D COMP Budget'!B49),"",'D COMP Budget'!B49)</f>
        <v/>
      </c>
      <c r="C49" s="387"/>
      <c r="D49" s="332"/>
      <c r="E49" s="332"/>
      <c r="F49" s="332"/>
      <c r="G49" s="331"/>
      <c r="H49" s="356"/>
      <c r="I49" s="356"/>
      <c r="J49" s="356"/>
    </row>
    <row r="50" spans="2:14">
      <c r="B50" s="386" t="str">
        <f>IF(ISBLANK('D COMP Budget'!B50),"",'D COMP Budget'!B50)</f>
        <v/>
      </c>
      <c r="C50" s="387"/>
      <c r="D50" s="332"/>
      <c r="E50" s="332"/>
      <c r="F50" s="332"/>
      <c r="G50" s="331"/>
      <c r="H50" s="356"/>
      <c r="I50" s="356"/>
      <c r="J50" s="356"/>
      <c r="N50" s="355"/>
    </row>
    <row r="51" spans="2:14">
      <c r="B51" s="386" t="str">
        <f>IF(ISBLANK('D COMP Budget'!B51),"",'D COMP Budget'!B51)</f>
        <v/>
      </c>
      <c r="C51" s="387"/>
      <c r="D51" s="332"/>
      <c r="E51" s="332"/>
      <c r="F51" s="332"/>
      <c r="G51" s="331"/>
      <c r="H51" s="356"/>
      <c r="I51" s="356"/>
      <c r="J51" s="356"/>
      <c r="N51" s="355"/>
    </row>
    <row r="52" spans="2:14">
      <c r="B52" s="386" t="str">
        <f>IF(ISBLANK('D COMP Budget'!B52),"",'D COMP Budget'!B52)</f>
        <v/>
      </c>
      <c r="C52" s="387"/>
      <c r="D52" s="332"/>
      <c r="E52" s="332"/>
      <c r="F52" s="332"/>
      <c r="G52" s="331"/>
      <c r="H52" s="356"/>
      <c r="I52" s="356"/>
      <c r="J52" s="356"/>
      <c r="N52" s="355"/>
    </row>
    <row r="53" spans="2:14">
      <c r="B53" s="386" t="str">
        <f>IF(ISBLANK('D COMP Budget'!B53),"",'D COMP Budget'!B53)</f>
        <v/>
      </c>
      <c r="C53" s="387"/>
      <c r="D53" s="332"/>
      <c r="E53" s="332"/>
      <c r="F53" s="332"/>
      <c r="G53" s="331"/>
      <c r="H53" s="356"/>
      <c r="I53" s="356"/>
      <c r="J53" s="356"/>
    </row>
    <row r="54" spans="2:14" ht="15.75">
      <c r="B54" s="256" t="s">
        <v>340</v>
      </c>
      <c r="C54" s="336"/>
      <c r="D54" s="336"/>
      <c r="E54" s="336"/>
      <c r="F54" s="336"/>
      <c r="G54" s="335"/>
      <c r="H54" s="356"/>
      <c r="I54" s="356"/>
      <c r="J54" s="356"/>
    </row>
    <row r="55" spans="2:14">
      <c r="B55" s="386" t="str">
        <f>IF(ISBLANK('D COMP Budget'!B55),"",'D COMP Budget'!B55)</f>
        <v/>
      </c>
      <c r="C55" s="387"/>
      <c r="D55" s="332"/>
      <c r="E55" s="332"/>
      <c r="F55" s="332"/>
      <c r="G55" s="331"/>
      <c r="H55" s="356"/>
      <c r="I55" s="356"/>
      <c r="J55" s="356"/>
    </row>
    <row r="56" spans="2:14">
      <c r="B56" s="386" t="str">
        <f>IF(ISBLANK('D COMP Budget'!B56),"",'D COMP Budget'!B56)</f>
        <v/>
      </c>
      <c r="C56" s="387"/>
      <c r="D56" s="332"/>
      <c r="E56" s="332"/>
      <c r="F56" s="332"/>
      <c r="G56" s="331"/>
      <c r="H56" s="356"/>
      <c r="I56" s="356"/>
      <c r="J56" s="356"/>
    </row>
    <row r="57" spans="2:14">
      <c r="B57" s="386" t="str">
        <f>IF(ISBLANK('D COMP Budget'!B57),"",'D COMP Budget'!B57)</f>
        <v/>
      </c>
      <c r="C57" s="387"/>
      <c r="D57" s="332"/>
      <c r="E57" s="332"/>
      <c r="F57" s="332"/>
      <c r="G57" s="331"/>
      <c r="H57" s="356"/>
      <c r="I57" s="356"/>
      <c r="J57" s="356"/>
    </row>
    <row r="58" spans="2:14">
      <c r="B58" s="386" t="str">
        <f>IF(ISBLANK('D COMP Budget'!B58),"",'D COMP Budget'!B58)</f>
        <v/>
      </c>
      <c r="C58" s="387"/>
      <c r="D58" s="332"/>
      <c r="E58" s="332"/>
      <c r="F58" s="332"/>
      <c r="G58" s="331"/>
      <c r="H58" s="356"/>
      <c r="I58" s="356"/>
      <c r="J58" s="356"/>
    </row>
    <row r="59" spans="2:14">
      <c r="B59" s="386" t="str">
        <f>IF(ISBLANK('D COMP Budget'!B59),"",'D COMP Budget'!B59)</f>
        <v/>
      </c>
      <c r="C59" s="387"/>
      <c r="D59" s="332"/>
      <c r="E59" s="332"/>
      <c r="F59" s="332"/>
      <c r="G59" s="331"/>
      <c r="H59" s="356"/>
      <c r="I59" s="356"/>
      <c r="J59" s="356"/>
    </row>
    <row r="60" spans="2:14">
      <c r="B60" s="386" t="str">
        <f>IF(ISBLANK('D COMP Budget'!B60),"",'D COMP Budget'!B60)</f>
        <v/>
      </c>
      <c r="C60" s="387"/>
      <c r="D60" s="332"/>
      <c r="E60" s="332"/>
      <c r="F60" s="332"/>
      <c r="G60" s="331"/>
      <c r="H60" s="356"/>
      <c r="I60" s="356"/>
      <c r="J60" s="356"/>
    </row>
    <row r="61" spans="2:14">
      <c r="B61" s="386" t="str">
        <f>IF(ISBLANK('D COMP Budget'!B61),"",'D COMP Budget'!B61)</f>
        <v/>
      </c>
      <c r="C61" s="387"/>
      <c r="D61" s="332"/>
      <c r="E61" s="332"/>
      <c r="F61" s="332"/>
      <c r="G61" s="331"/>
      <c r="H61" s="356"/>
      <c r="I61" s="356"/>
      <c r="J61" s="356"/>
    </row>
    <row r="62" spans="2:14">
      <c r="B62" s="386" t="str">
        <f>IF(ISBLANK('D COMP Budget'!B62),"",'D COMP Budget'!B62)</f>
        <v/>
      </c>
      <c r="C62" s="387"/>
      <c r="D62" s="332"/>
      <c r="E62" s="332"/>
      <c r="F62" s="332"/>
      <c r="G62" s="331"/>
      <c r="H62" s="356"/>
      <c r="I62" s="356"/>
      <c r="J62" s="356"/>
    </row>
    <row r="63" spans="2:14">
      <c r="B63" s="386" t="str">
        <f>IF(ISBLANK('D COMP Budget'!B63),"",'D COMP Budget'!B63)</f>
        <v/>
      </c>
      <c r="C63" s="387"/>
      <c r="D63" s="332"/>
      <c r="E63" s="332"/>
      <c r="F63" s="332"/>
      <c r="G63" s="331"/>
      <c r="H63" s="356"/>
      <c r="I63" s="356"/>
      <c r="J63" s="356"/>
    </row>
    <row r="64" spans="2:14">
      <c r="B64" s="386" t="str">
        <f>IF(ISBLANK('D COMP Budget'!B64),"",'D COMP Budget'!B64)</f>
        <v/>
      </c>
      <c r="C64" s="387"/>
      <c r="D64" s="332"/>
      <c r="E64" s="332"/>
      <c r="F64" s="332"/>
      <c r="G64" s="331"/>
      <c r="H64" s="356"/>
      <c r="I64" s="356"/>
      <c r="J64" s="356"/>
    </row>
    <row r="65" spans="2:10" ht="15.75">
      <c r="B65" s="256" t="s">
        <v>395</v>
      </c>
      <c r="C65" s="336"/>
      <c r="D65" s="336"/>
      <c r="E65" s="336"/>
      <c r="F65" s="336"/>
      <c r="G65" s="335"/>
      <c r="H65" s="356"/>
      <c r="I65" s="356"/>
      <c r="J65" s="356"/>
    </row>
    <row r="66" spans="2:10">
      <c r="B66" s="386" t="str">
        <f>IF(ISBLANK('D COMP Budget'!B66),"",'D COMP Budget'!B66)</f>
        <v/>
      </c>
      <c r="C66" s="387"/>
      <c r="D66" s="332"/>
      <c r="E66" s="332"/>
      <c r="F66" s="332"/>
      <c r="G66" s="331"/>
      <c r="H66" s="356"/>
      <c r="I66" s="356"/>
      <c r="J66" s="356"/>
    </row>
    <row r="67" spans="2:10">
      <c r="B67" s="386" t="str">
        <f>IF(ISBLANK('D COMP Budget'!B67),"",'D COMP Budget'!B67)</f>
        <v/>
      </c>
      <c r="C67" s="387"/>
      <c r="D67" s="332"/>
      <c r="E67" s="332"/>
      <c r="F67" s="332"/>
      <c r="G67" s="331"/>
      <c r="H67" s="356"/>
      <c r="I67" s="356"/>
      <c r="J67" s="356"/>
    </row>
    <row r="68" spans="2:10">
      <c r="B68" s="386" t="str">
        <f>IF(ISBLANK('D COMP Budget'!B68),"",'D COMP Budget'!B68)</f>
        <v/>
      </c>
      <c r="C68" s="387"/>
      <c r="D68" s="332"/>
      <c r="E68" s="332"/>
      <c r="F68" s="332"/>
      <c r="G68" s="331"/>
      <c r="H68" s="356"/>
      <c r="I68" s="356"/>
      <c r="J68" s="356"/>
    </row>
    <row r="69" spans="2:10">
      <c r="B69" s="386" t="str">
        <f>IF(ISBLANK('D COMP Budget'!B69),"",'D COMP Budget'!B69)</f>
        <v/>
      </c>
      <c r="C69" s="387"/>
      <c r="D69" s="332"/>
      <c r="E69" s="332"/>
      <c r="F69" s="332"/>
      <c r="G69" s="331"/>
      <c r="H69" s="356"/>
      <c r="I69" s="356"/>
      <c r="J69" s="356"/>
    </row>
    <row r="70" spans="2:10">
      <c r="B70" s="386" t="str">
        <f>IF(ISBLANK('D COMP Budget'!B70),"",'D COMP Budget'!B70)</f>
        <v/>
      </c>
      <c r="C70" s="387"/>
      <c r="D70" s="332"/>
      <c r="E70" s="332"/>
      <c r="F70" s="332"/>
      <c r="G70" s="331"/>
      <c r="H70" s="356"/>
      <c r="I70" s="356"/>
      <c r="J70" s="356"/>
    </row>
    <row r="71" spans="2:10">
      <c r="B71" s="386" t="str">
        <f>IF(ISBLANK('D COMP Budget'!B71),"",'D COMP Budget'!B71)</f>
        <v/>
      </c>
      <c r="C71" s="387"/>
      <c r="D71" s="332"/>
      <c r="E71" s="332"/>
      <c r="F71" s="332"/>
      <c r="G71" s="331"/>
      <c r="H71" s="356"/>
      <c r="I71" s="356"/>
      <c r="J71" s="356"/>
    </row>
    <row r="72" spans="2:10">
      <c r="B72" s="386" t="str">
        <f>IF(ISBLANK('D COMP Budget'!B72),"",'D COMP Budget'!B72)</f>
        <v/>
      </c>
      <c r="C72" s="387"/>
      <c r="D72" s="332"/>
      <c r="E72" s="332"/>
      <c r="F72" s="332"/>
      <c r="G72" s="331"/>
      <c r="H72" s="356"/>
      <c r="I72" s="356"/>
      <c r="J72" s="356"/>
    </row>
    <row r="73" spans="2:10">
      <c r="B73" s="386" t="str">
        <f>IF(ISBLANK('D COMP Budget'!B73),"",'D COMP Budget'!B73)</f>
        <v/>
      </c>
      <c r="C73" s="387"/>
      <c r="D73" s="332"/>
      <c r="E73" s="332"/>
      <c r="F73" s="332"/>
      <c r="G73" s="331"/>
      <c r="H73" s="356"/>
      <c r="I73" s="356"/>
      <c r="J73" s="356"/>
    </row>
    <row r="74" spans="2:10">
      <c r="B74" s="386" t="str">
        <f>IF(ISBLANK('D COMP Budget'!B74),"",'D COMP Budget'!B74)</f>
        <v/>
      </c>
      <c r="C74" s="387"/>
      <c r="D74" s="332"/>
      <c r="E74" s="332"/>
      <c r="F74" s="332"/>
      <c r="G74" s="331"/>
      <c r="H74" s="356"/>
      <c r="I74" s="356"/>
      <c r="J74" s="356"/>
    </row>
    <row r="75" spans="2:10">
      <c r="B75" s="386" t="str">
        <f>IF(ISBLANK('D COMP Budget'!B75),"",'D COMP Budget'!B75)</f>
        <v/>
      </c>
      <c r="C75" s="387"/>
      <c r="D75" s="353"/>
      <c r="E75" s="353"/>
      <c r="F75" s="332"/>
      <c r="G75" s="352"/>
      <c r="H75" s="356"/>
      <c r="I75" s="356"/>
      <c r="J75" s="356"/>
    </row>
    <row r="76" spans="2:10" s="267" customFormat="1" ht="15.75">
      <c r="B76" s="253" t="s">
        <v>394</v>
      </c>
      <c r="C76" s="350"/>
      <c r="D76" s="350"/>
      <c r="E76" s="350"/>
      <c r="F76" s="350"/>
      <c r="G76" s="349"/>
    </row>
    <row r="77" spans="2:10" s="267" customFormat="1" ht="42.75">
      <c r="B77" s="341" t="s">
        <v>337</v>
      </c>
      <c r="C77" s="348"/>
      <c r="D77" s="348"/>
      <c r="E77" s="348"/>
      <c r="F77" s="348"/>
      <c r="G77" s="347"/>
    </row>
    <row r="78" spans="2:10" ht="42.75">
      <c r="B78" s="251" t="s">
        <v>409</v>
      </c>
      <c r="C78" s="387"/>
      <c r="D78" s="332"/>
      <c r="E78" s="332"/>
      <c r="F78" s="332"/>
      <c r="G78" s="331"/>
    </row>
    <row r="79" spans="2:10">
      <c r="B79" s="386" t="str">
        <f>IF(ISBLANK('D COMP Budget'!B79),"",'D COMP Budget'!B79)</f>
        <v/>
      </c>
      <c r="C79" s="387"/>
      <c r="D79" s="332"/>
      <c r="E79" s="332"/>
      <c r="F79" s="332"/>
      <c r="G79" s="331"/>
    </row>
    <row r="80" spans="2:10">
      <c r="B80" s="386" t="str">
        <f>IF(ISBLANK('D COMP Budget'!B80),"",'D COMP Budget'!B80)</f>
        <v/>
      </c>
      <c r="C80" s="387"/>
      <c r="D80" s="332"/>
      <c r="E80" s="332"/>
      <c r="F80" s="332"/>
      <c r="G80" s="331"/>
    </row>
    <row r="81" spans="2:10">
      <c r="B81" s="386" t="str">
        <f>IF(ISBLANK('D COMP Budget'!B81),"",'D COMP Budget'!B81)</f>
        <v/>
      </c>
      <c r="C81" s="387"/>
      <c r="D81" s="332"/>
      <c r="E81" s="332"/>
      <c r="F81" s="332"/>
      <c r="G81" s="331"/>
    </row>
    <row r="82" spans="2:10">
      <c r="B82" s="386" t="str">
        <f>IF(ISBLANK('D COMP Budget'!B82),"",'D COMP Budget'!B82)</f>
        <v/>
      </c>
      <c r="C82" s="387"/>
      <c r="D82" s="332"/>
      <c r="E82" s="332"/>
      <c r="F82" s="332"/>
      <c r="G82" s="331"/>
    </row>
    <row r="83" spans="2:10">
      <c r="B83" s="386" t="str">
        <f>IF(ISBLANK('D COMP Budget'!B83),"",'D COMP Budget'!B83)</f>
        <v/>
      </c>
      <c r="C83" s="387"/>
      <c r="D83" s="332"/>
      <c r="E83" s="332"/>
      <c r="F83" s="332"/>
      <c r="G83" s="331"/>
    </row>
    <row r="84" spans="2:10">
      <c r="B84" s="386" t="str">
        <f>IF(ISBLANK('D COMP Budget'!B84),"",'D COMP Budget'!B84)</f>
        <v/>
      </c>
      <c r="C84" s="387"/>
      <c r="D84" s="332"/>
      <c r="E84" s="332"/>
      <c r="F84" s="332"/>
      <c r="G84" s="331"/>
    </row>
    <row r="85" spans="2:10">
      <c r="B85" s="386" t="str">
        <f>IF(ISBLANK('D COMP Budget'!B85),"",'D COMP Budget'!B85)</f>
        <v/>
      </c>
      <c r="C85" s="387"/>
      <c r="D85" s="332"/>
      <c r="E85" s="332"/>
      <c r="F85" s="332"/>
      <c r="G85" s="331"/>
    </row>
    <row r="86" spans="2:10">
      <c r="B86" s="386" t="str">
        <f>IF(ISBLANK('D COMP Budget'!B86),"",'D COMP Budget'!B86)</f>
        <v/>
      </c>
      <c r="C86" s="387"/>
      <c r="D86" s="332"/>
      <c r="E86" s="332"/>
      <c r="F86" s="332"/>
      <c r="G86" s="331"/>
      <c r="H86" s="360"/>
    </row>
    <row r="87" spans="2:10">
      <c r="B87" s="386" t="str">
        <f>IF(ISBLANK('D COMP Budget'!B87),"",'D COMP Budget'!B87)</f>
        <v/>
      </c>
      <c r="C87" s="387"/>
      <c r="D87" s="332"/>
      <c r="E87" s="332"/>
      <c r="F87" s="332"/>
      <c r="G87" s="331"/>
    </row>
    <row r="88" spans="2:10">
      <c r="B88" s="386" t="str">
        <f>IF(ISBLANK('D COMP Budget'!B88),"",'D COMP Budget'!B88)</f>
        <v/>
      </c>
      <c r="C88" s="387"/>
      <c r="D88" s="332"/>
      <c r="E88" s="332"/>
      <c r="F88" s="332"/>
      <c r="G88" s="331"/>
    </row>
    <row r="89" spans="2:10">
      <c r="B89" s="386" t="str">
        <f>IF(ISBLANK('D COMP Budget'!B89),"",'D COMP Budget'!B89)</f>
        <v/>
      </c>
      <c r="C89" s="387"/>
      <c r="D89" s="332"/>
      <c r="E89" s="332"/>
      <c r="F89" s="332"/>
      <c r="G89" s="331"/>
    </row>
    <row r="90" spans="2:10">
      <c r="B90" s="386" t="str">
        <f>IF(ISBLANK('D COMP Budget'!B90),"",'D COMP Budget'!B90)</f>
        <v/>
      </c>
      <c r="C90" s="387"/>
      <c r="D90" s="332"/>
      <c r="E90" s="332"/>
      <c r="F90" s="332"/>
      <c r="G90" s="331"/>
    </row>
    <row r="91" spans="2:10">
      <c r="B91" s="386" t="str">
        <f>IF(ISBLANK('D COMP Budget'!B91),"",'D COMP Budget'!B91)</f>
        <v/>
      </c>
      <c r="C91" s="387"/>
      <c r="D91" s="332"/>
      <c r="E91" s="332"/>
      <c r="F91" s="332"/>
      <c r="G91" s="331"/>
    </row>
    <row r="92" spans="2:10">
      <c r="B92" s="386" t="str">
        <f>IF(ISBLANK('D COMP Budget'!B92),"",'D COMP Budget'!B92)</f>
        <v/>
      </c>
      <c r="C92" s="387"/>
      <c r="D92" s="332"/>
      <c r="E92" s="332"/>
      <c r="F92" s="332"/>
      <c r="G92" s="331"/>
    </row>
    <row r="93" spans="2:10">
      <c r="B93" s="386" t="str">
        <f>IF(ISBLANK('D COMP Budget'!B93),"",'D COMP Budget'!B93)</f>
        <v/>
      </c>
      <c r="C93" s="387"/>
      <c r="D93" s="332"/>
      <c r="E93" s="332"/>
      <c r="F93" s="332"/>
      <c r="G93" s="331"/>
    </row>
    <row r="94" spans="2:10" ht="15">
      <c r="B94" s="242" t="s">
        <v>392</v>
      </c>
      <c r="C94" s="392">
        <f>'D COMP Budget'!C94</f>
        <v>0</v>
      </c>
      <c r="D94" s="313">
        <f>+SUM(D43:D47,D49:D53,D55:D64,D66:D75,D78:D93)</f>
        <v>0</v>
      </c>
      <c r="E94" s="313">
        <f>+SUM(E43:E47,E49:E53,E55:E64,E66:E75,E78:E93)</f>
        <v>0</v>
      </c>
      <c r="F94" s="313">
        <f>+SUM(F43:F47,F49:F53,F55:F64,F66:F75,F78:F93)</f>
        <v>0</v>
      </c>
      <c r="G94" s="345"/>
    </row>
    <row r="95" spans="2:10" ht="6.75" customHeight="1">
      <c r="D95" s="279"/>
      <c r="E95" s="279"/>
    </row>
    <row r="96" spans="2:10" ht="15">
      <c r="B96" s="344" t="s">
        <v>334</v>
      </c>
      <c r="C96" s="343"/>
      <c r="D96" s="343"/>
      <c r="E96" s="343"/>
      <c r="F96" s="343"/>
      <c r="G96" s="342"/>
      <c r="H96" s="304"/>
      <c r="I96" s="304"/>
      <c r="J96" s="360"/>
    </row>
    <row r="97" spans="2:10" s="304" customFormat="1" ht="42.75">
      <c r="B97" s="341" t="s">
        <v>391</v>
      </c>
      <c r="C97" s="758"/>
      <c r="D97" s="758"/>
      <c r="E97" s="758"/>
      <c r="F97" s="758"/>
      <c r="G97" s="758"/>
      <c r="H97" s="394"/>
      <c r="J97" s="393"/>
    </row>
    <row r="98" spans="2:10" ht="15">
      <c r="B98" s="256" t="s">
        <v>332</v>
      </c>
      <c r="C98" s="758"/>
      <c r="D98" s="758"/>
      <c r="E98" s="758"/>
      <c r="F98" s="758"/>
      <c r="G98" s="758"/>
      <c r="H98" s="267"/>
    </row>
    <row r="99" spans="2:10">
      <c r="B99" s="386" t="str">
        <f>IF(ISBLANK('D COMP Budget'!B99),"",'D COMP Budget'!B99)</f>
        <v/>
      </c>
      <c r="C99" s="387"/>
      <c r="D99" s="332"/>
      <c r="E99" s="332"/>
      <c r="F99" s="332"/>
      <c r="G99" s="331"/>
      <c r="H99" s="267"/>
      <c r="J99" s="360"/>
    </row>
    <row r="100" spans="2:10">
      <c r="B100" s="386" t="str">
        <f>IF(ISBLANK('D COMP Budget'!B100),"",'D COMP Budget'!B100)</f>
        <v/>
      </c>
      <c r="C100" s="387"/>
      <c r="D100" s="332"/>
      <c r="E100" s="332"/>
      <c r="F100" s="332"/>
      <c r="G100" s="331"/>
      <c r="H100" s="390"/>
    </row>
    <row r="101" spans="2:10">
      <c r="B101" s="386" t="str">
        <f>IF(ISBLANK('D COMP Budget'!B101),"",'D COMP Budget'!B101)</f>
        <v/>
      </c>
      <c r="C101" s="387"/>
      <c r="D101" s="332"/>
      <c r="E101" s="332"/>
      <c r="F101" s="332"/>
      <c r="G101" s="331"/>
      <c r="H101" s="390"/>
    </row>
    <row r="102" spans="2:10">
      <c r="B102" s="386" t="str">
        <f>IF(ISBLANK('D COMP Budget'!B102),"",'D COMP Budget'!B102)</f>
        <v/>
      </c>
      <c r="C102" s="387"/>
      <c r="D102" s="332"/>
      <c r="E102" s="332"/>
      <c r="F102" s="332"/>
      <c r="G102" s="331"/>
      <c r="H102" s="390"/>
    </row>
    <row r="103" spans="2:10">
      <c r="B103" s="386" t="str">
        <f>IF(ISBLANK('D COMP Budget'!B103),"",'D COMP Budget'!B103)</f>
        <v/>
      </c>
      <c r="C103" s="387"/>
      <c r="D103" s="332"/>
      <c r="E103" s="332"/>
      <c r="F103" s="332"/>
      <c r="G103" s="331"/>
      <c r="H103" s="390"/>
    </row>
    <row r="104" spans="2:10" ht="15.75">
      <c r="B104" s="256" t="s">
        <v>331</v>
      </c>
      <c r="C104" s="336"/>
      <c r="D104" s="336"/>
      <c r="E104" s="336"/>
      <c r="F104" s="336"/>
      <c r="G104" s="335"/>
      <c r="H104" s="390"/>
    </row>
    <row r="105" spans="2:10">
      <c r="B105" s="386" t="str">
        <f>IF(ISBLANK('D COMP Budget'!B105),"",'D COMP Budget'!B105)</f>
        <v/>
      </c>
      <c r="C105" s="387"/>
      <c r="D105" s="332"/>
      <c r="E105" s="332"/>
      <c r="F105" s="332"/>
      <c r="G105" s="331"/>
      <c r="H105" s="390"/>
    </row>
    <row r="106" spans="2:10">
      <c r="B106" s="386" t="str">
        <f>IF(ISBLANK('D COMP Budget'!B106),"",'D COMP Budget'!B106)</f>
        <v/>
      </c>
      <c r="C106" s="387"/>
      <c r="D106" s="332"/>
      <c r="E106" s="332"/>
      <c r="F106" s="332"/>
      <c r="G106" s="331"/>
      <c r="H106" s="390"/>
    </row>
    <row r="107" spans="2:10">
      <c r="B107" s="386" t="str">
        <f>IF(ISBLANK('D COMP Budget'!B107),"",'D COMP Budget'!B107)</f>
        <v/>
      </c>
      <c r="C107" s="387"/>
      <c r="D107" s="332"/>
      <c r="E107" s="332"/>
      <c r="F107" s="332"/>
      <c r="G107" s="331"/>
      <c r="H107" s="390"/>
    </row>
    <row r="108" spans="2:10">
      <c r="B108" s="386" t="str">
        <f>IF(ISBLANK('D COMP Budget'!B108),"",'D COMP Budget'!B108)</f>
        <v/>
      </c>
      <c r="C108" s="387"/>
      <c r="D108" s="332"/>
      <c r="E108" s="332"/>
      <c r="F108" s="332"/>
      <c r="G108" s="331"/>
      <c r="H108" s="390"/>
    </row>
    <row r="109" spans="2:10">
      <c r="B109" s="386" t="str">
        <f>IF(ISBLANK('D COMP Budget'!B109),"",'D COMP Budget'!B109)</f>
        <v/>
      </c>
      <c r="C109" s="387"/>
      <c r="D109" s="332"/>
      <c r="E109" s="332"/>
      <c r="F109" s="332"/>
      <c r="G109" s="331"/>
      <c r="H109" s="390"/>
    </row>
    <row r="110" spans="2:10" ht="15">
      <c r="B110" s="242" t="s">
        <v>330</v>
      </c>
      <c r="C110" s="392">
        <f>+'D COMP Budget'!C110</f>
        <v>0</v>
      </c>
      <c r="D110" s="329">
        <f>+SUM(D105:D109,D99:D103)</f>
        <v>0</v>
      </c>
      <c r="E110" s="329">
        <f>+SUM(E105:E109,E99:E103)</f>
        <v>0</v>
      </c>
      <c r="F110" s="391">
        <f>+SUM(F105:F109,F99:F103)</f>
        <v>0</v>
      </c>
      <c r="G110" s="331"/>
      <c r="H110" s="390"/>
    </row>
    <row r="111" spans="2:10" ht="6.75" customHeight="1">
      <c r="B111" s="339"/>
      <c r="C111" s="338"/>
      <c r="D111" s="337"/>
      <c r="E111" s="337"/>
      <c r="F111" s="314"/>
      <c r="H111" s="390"/>
    </row>
    <row r="112" spans="2:10" ht="15">
      <c r="B112" s="728" t="s">
        <v>390</v>
      </c>
      <c r="C112" s="728"/>
      <c r="D112" s="728"/>
      <c r="E112" s="728"/>
      <c r="F112" s="728"/>
      <c r="G112" s="728"/>
      <c r="H112" s="390"/>
      <c r="I112" s="304"/>
    </row>
    <row r="113" spans="2:8" ht="15.75">
      <c r="B113" s="256" t="s">
        <v>328</v>
      </c>
      <c r="C113" s="336"/>
      <c r="D113" s="336"/>
      <c r="E113" s="336"/>
      <c r="F113" s="336"/>
      <c r="G113" s="335"/>
      <c r="H113" s="390"/>
    </row>
    <row r="114" spans="2:8">
      <c r="B114" s="386" t="str">
        <f>IF(ISBLANK('D COMP Budget'!B114),"",'D COMP Budget'!B114)</f>
        <v/>
      </c>
      <c r="C114" s="387"/>
      <c r="D114" s="332"/>
      <c r="E114" s="332"/>
      <c r="F114" s="332"/>
      <c r="G114" s="331"/>
      <c r="H114" s="390"/>
    </row>
    <row r="115" spans="2:8">
      <c r="B115" s="386" t="str">
        <f>IF(ISBLANK('D COMP Budget'!B115),"",'D COMP Budget'!B115)</f>
        <v/>
      </c>
      <c r="C115" s="387"/>
      <c r="D115" s="332"/>
      <c r="E115" s="332"/>
      <c r="F115" s="332"/>
      <c r="G115" s="331"/>
      <c r="H115" s="390"/>
    </row>
    <row r="116" spans="2:8">
      <c r="B116" s="386" t="str">
        <f>IF(ISBLANK('D COMP Budget'!B116),"",'D COMP Budget'!B116)</f>
        <v/>
      </c>
      <c r="C116" s="387"/>
      <c r="D116" s="332"/>
      <c r="E116" s="332"/>
      <c r="F116" s="332"/>
      <c r="G116" s="331"/>
      <c r="H116" s="390"/>
    </row>
    <row r="117" spans="2:8">
      <c r="B117" s="386" t="str">
        <f>IF(ISBLANK('D COMP Budget'!B117),"",'D COMP Budget'!B117)</f>
        <v/>
      </c>
      <c r="C117" s="387"/>
      <c r="D117" s="332"/>
      <c r="E117" s="332"/>
      <c r="F117" s="332"/>
      <c r="G117" s="331"/>
      <c r="H117" s="390"/>
    </row>
    <row r="118" spans="2:8">
      <c r="B118" s="386" t="str">
        <f>IF(ISBLANK('D COMP Budget'!B118),"",'D COMP Budget'!B118)</f>
        <v/>
      </c>
      <c r="C118" s="387"/>
      <c r="D118" s="332"/>
      <c r="E118" s="332"/>
      <c r="F118" s="332"/>
      <c r="G118" s="331"/>
      <c r="H118" s="390"/>
    </row>
    <row r="119" spans="2:8" ht="15.75">
      <c r="B119" s="256" t="s">
        <v>327</v>
      </c>
      <c r="C119" s="336"/>
      <c r="D119" s="336"/>
      <c r="E119" s="336"/>
      <c r="F119" s="336"/>
      <c r="G119" s="335"/>
      <c r="H119" s="390"/>
    </row>
    <row r="120" spans="2:8">
      <c r="B120" s="386" t="str">
        <f>IF(ISBLANK('D COMP Budget'!B120),"",'D COMP Budget'!B120)</f>
        <v/>
      </c>
      <c r="C120" s="387"/>
      <c r="D120" s="332"/>
      <c r="E120" s="332"/>
      <c r="F120" s="332"/>
      <c r="G120" s="331"/>
      <c r="H120" s="390"/>
    </row>
    <row r="121" spans="2:8">
      <c r="B121" s="386" t="str">
        <f>IF(ISBLANK('D COMP Budget'!B121),"",'D COMP Budget'!B121)</f>
        <v/>
      </c>
      <c r="C121" s="387"/>
      <c r="D121" s="332"/>
      <c r="E121" s="332"/>
      <c r="F121" s="332"/>
      <c r="G121" s="331"/>
      <c r="H121" s="390"/>
    </row>
    <row r="122" spans="2:8">
      <c r="B122" s="386" t="str">
        <f>IF(ISBLANK('D COMP Budget'!B122),"",'D COMP Budget'!B122)</f>
        <v/>
      </c>
      <c r="C122" s="387"/>
      <c r="D122" s="332"/>
      <c r="E122" s="332"/>
      <c r="F122" s="332"/>
      <c r="G122" s="331"/>
      <c r="H122" s="390"/>
    </row>
    <row r="123" spans="2:8">
      <c r="B123" s="386" t="str">
        <f>IF(ISBLANK('D COMP Budget'!B123),"",'D COMP Budget'!B123)</f>
        <v/>
      </c>
      <c r="C123" s="387"/>
      <c r="D123" s="332"/>
      <c r="E123" s="332"/>
      <c r="F123" s="332"/>
      <c r="G123" s="331"/>
      <c r="H123" s="390"/>
    </row>
    <row r="124" spans="2:8">
      <c r="B124" s="386" t="str">
        <f>IF(ISBLANK('D COMP Budget'!B124),"",'D COMP Budget'!B124)</f>
        <v/>
      </c>
      <c r="C124" s="387"/>
      <c r="D124" s="332"/>
      <c r="E124" s="332"/>
      <c r="F124" s="332"/>
      <c r="G124" s="331"/>
      <c r="H124" s="390"/>
    </row>
    <row r="125" spans="2:8" ht="15">
      <c r="B125" s="242" t="s">
        <v>389</v>
      </c>
      <c r="C125" s="392">
        <f>+'D COMP Budget'!C125</f>
        <v>0</v>
      </c>
      <c r="D125" s="329">
        <f>+SUM(D120:D124,D114:D118)</f>
        <v>0</v>
      </c>
      <c r="E125" s="329">
        <f>+SUM(E120:E124,E114:E118)</f>
        <v>0</v>
      </c>
      <c r="F125" s="391">
        <f>+SUM(F120:F124,F114:F118)</f>
        <v>0</v>
      </c>
      <c r="G125" s="311"/>
      <c r="H125" s="390"/>
    </row>
    <row r="126" spans="2:8" ht="6.75" customHeight="1">
      <c r="C126" s="314"/>
      <c r="D126" s="269"/>
      <c r="E126" s="269"/>
      <c r="F126" s="314"/>
      <c r="H126" s="267"/>
    </row>
    <row r="127" spans="2:8" ht="15">
      <c r="B127" s="327" t="s">
        <v>388</v>
      </c>
      <c r="C127" s="383">
        <f>+'D COMP Budget'!C127</f>
        <v>0</v>
      </c>
      <c r="D127" s="313">
        <f>+D23+D94+D110+D125+D38</f>
        <v>0</v>
      </c>
      <c r="E127" s="313">
        <f>+E23+E94+E110+E125+E38</f>
        <v>0</v>
      </c>
      <c r="F127" s="313">
        <f>+F23+F94+F110+F125+F38</f>
        <v>0</v>
      </c>
      <c r="G127" s="311"/>
    </row>
    <row r="130" spans="2:7" ht="15">
      <c r="B130" s="728" t="s">
        <v>387</v>
      </c>
      <c r="C130" s="728"/>
      <c r="D130" s="728"/>
      <c r="E130" s="728"/>
      <c r="F130" s="728"/>
      <c r="G130" s="728"/>
    </row>
    <row r="131" spans="2:7" ht="7.5" customHeight="1">
      <c r="B131" s="325"/>
      <c r="C131" s="326"/>
    </row>
    <row r="132" spans="2:7" ht="30">
      <c r="B132" s="325"/>
      <c r="C132" s="389" t="s">
        <v>401</v>
      </c>
      <c r="D132" s="263" t="s">
        <v>408</v>
      </c>
      <c r="E132" s="263" t="s">
        <v>407</v>
      </c>
      <c r="F132" s="263" t="s">
        <v>406</v>
      </c>
      <c r="G132" s="322" t="s">
        <v>320</v>
      </c>
    </row>
    <row r="133" spans="2:7" ht="15">
      <c r="B133" s="763" t="s">
        <v>317</v>
      </c>
      <c r="C133" s="764"/>
      <c r="D133" s="764"/>
      <c r="E133" s="764"/>
      <c r="F133" s="764"/>
      <c r="G133" s="764"/>
    </row>
    <row r="134" spans="2:7" ht="15">
      <c r="B134" s="256" t="s">
        <v>316</v>
      </c>
      <c r="C134" s="761"/>
      <c r="D134" s="761"/>
      <c r="E134" s="761"/>
      <c r="F134" s="761"/>
      <c r="G134" s="762"/>
    </row>
    <row r="135" spans="2:7">
      <c r="B135" s="386" t="str">
        <f>IF(ISBLANK('D COMP Budget'!B135),"",'D COMP Budget'!B135)</f>
        <v/>
      </c>
      <c r="C135" s="387"/>
      <c r="D135" s="316"/>
      <c r="E135" s="316"/>
      <c r="F135" s="316"/>
      <c r="G135" s="311"/>
    </row>
    <row r="136" spans="2:7">
      <c r="B136" s="386" t="str">
        <f>IF(ISBLANK('D COMP Budget'!B136),"",'D COMP Budget'!B136)</f>
        <v/>
      </c>
      <c r="C136" s="387"/>
      <c r="D136" s="316"/>
      <c r="E136" s="316"/>
      <c r="F136" s="316"/>
      <c r="G136" s="311"/>
    </row>
    <row r="137" spans="2:7">
      <c r="B137" s="386" t="str">
        <f>IF(ISBLANK('D COMP Budget'!B137),"",'D COMP Budget'!B137)</f>
        <v/>
      </c>
      <c r="C137" s="387"/>
      <c r="D137" s="316"/>
      <c r="E137" s="316"/>
      <c r="F137" s="316"/>
      <c r="G137" s="311"/>
    </row>
    <row r="138" spans="2:7">
      <c r="B138" s="386" t="str">
        <f>IF(ISBLANK('D COMP Budget'!B138),"",'D COMP Budget'!B138)</f>
        <v/>
      </c>
      <c r="C138" s="387"/>
      <c r="D138" s="316"/>
      <c r="E138" s="316"/>
      <c r="F138" s="316"/>
      <c r="G138" s="311"/>
    </row>
    <row r="139" spans="2:7">
      <c r="B139" s="386" t="str">
        <f>IF(ISBLANK('D COMP Budget'!B139),"",'D COMP Budget'!B139)</f>
        <v/>
      </c>
      <c r="C139" s="387"/>
      <c r="D139" s="316"/>
      <c r="E139" s="316"/>
      <c r="F139" s="316"/>
      <c r="G139" s="311"/>
    </row>
    <row r="140" spans="2:7" ht="15">
      <c r="B140" s="256" t="s">
        <v>315</v>
      </c>
      <c r="C140" s="761"/>
      <c r="D140" s="761"/>
      <c r="E140" s="761"/>
      <c r="F140" s="761"/>
      <c r="G140" s="762"/>
    </row>
    <row r="141" spans="2:7">
      <c r="B141" s="386" t="str">
        <f>IF(ISBLANK('D COMP Budget'!B141),"",'D COMP Budget'!B141)</f>
        <v/>
      </c>
      <c r="C141" s="387"/>
      <c r="D141" s="316"/>
      <c r="E141" s="316"/>
      <c r="F141" s="316"/>
      <c r="G141" s="311"/>
    </row>
    <row r="142" spans="2:7">
      <c r="B142" s="386" t="str">
        <f>IF(ISBLANK('D COMP Budget'!B142),"",'D COMP Budget'!B142)</f>
        <v/>
      </c>
      <c r="C142" s="387"/>
      <c r="D142" s="316"/>
      <c r="E142" s="316"/>
      <c r="F142" s="316"/>
      <c r="G142" s="311"/>
    </row>
    <row r="143" spans="2:7">
      <c r="B143" s="386" t="str">
        <f>IF(ISBLANK('D COMP Budget'!B143),"",'D COMP Budget'!B143)</f>
        <v/>
      </c>
      <c r="C143" s="387"/>
      <c r="D143" s="316"/>
      <c r="E143" s="316"/>
      <c r="F143" s="316"/>
      <c r="G143" s="311"/>
    </row>
    <row r="144" spans="2:7">
      <c r="B144" s="386" t="str">
        <f>IF(ISBLANK('D COMP Budget'!B144),"",'D COMP Budget'!B144)</f>
        <v/>
      </c>
      <c r="C144" s="387"/>
      <c r="D144" s="316"/>
      <c r="E144" s="316"/>
      <c r="F144" s="316"/>
      <c r="G144" s="311"/>
    </row>
    <row r="145" spans="2:7">
      <c r="B145" s="386" t="str">
        <f>IF(ISBLANK('D COMP Budget'!B145),"",'D COMP Budget'!B145)</f>
        <v/>
      </c>
      <c r="C145" s="387"/>
      <c r="D145" s="316"/>
      <c r="E145" s="316"/>
      <c r="F145" s="316"/>
      <c r="G145" s="311"/>
    </row>
    <row r="146" spans="2:7" ht="15">
      <c r="B146" s="253" t="s">
        <v>314</v>
      </c>
      <c r="C146" s="761"/>
      <c r="D146" s="761"/>
      <c r="E146" s="761"/>
      <c r="F146" s="761"/>
      <c r="G146" s="762"/>
    </row>
    <row r="147" spans="2:7">
      <c r="B147" s="386" t="str">
        <f>IF(ISBLANK('D COMP Budget'!B147),"",'D COMP Budget'!B147)</f>
        <v/>
      </c>
      <c r="C147" s="387"/>
      <c r="D147" s="316"/>
      <c r="E147" s="316"/>
      <c r="F147" s="316"/>
      <c r="G147" s="311"/>
    </row>
    <row r="148" spans="2:7">
      <c r="B148" s="386" t="str">
        <f>IF(ISBLANK('D COMP Budget'!B148),"",'D COMP Budget'!B148)</f>
        <v/>
      </c>
      <c r="C148" s="387"/>
      <c r="D148" s="316"/>
      <c r="E148" s="316"/>
      <c r="F148" s="316"/>
      <c r="G148" s="311"/>
    </row>
    <row r="149" spans="2:7">
      <c r="B149" s="386" t="str">
        <f>IF(ISBLANK('D COMP Budget'!B149),"",'D COMP Budget'!B149)</f>
        <v/>
      </c>
      <c r="C149" s="387"/>
      <c r="D149" s="316"/>
      <c r="E149" s="316"/>
      <c r="F149" s="316"/>
      <c r="G149" s="311"/>
    </row>
    <row r="150" spans="2:7">
      <c r="B150" s="386" t="str">
        <f>IF(ISBLANK('D COMP Budget'!B150),"",'D COMP Budget'!B150)</f>
        <v/>
      </c>
      <c r="C150" s="387"/>
      <c r="D150" s="316"/>
      <c r="E150" s="316"/>
      <c r="F150" s="316"/>
      <c r="G150" s="311"/>
    </row>
    <row r="151" spans="2:7">
      <c r="B151" s="386" t="str">
        <f>IF(ISBLANK('D COMP Budget'!B151),"",'D COMP Budget'!B151)</f>
        <v/>
      </c>
      <c r="C151" s="387"/>
      <c r="D151" s="316"/>
      <c r="E151" s="316"/>
      <c r="F151" s="316"/>
      <c r="G151" s="311"/>
    </row>
    <row r="152" spans="2:7" ht="15">
      <c r="B152" s="253" t="s">
        <v>313</v>
      </c>
      <c r="C152" s="761"/>
      <c r="D152" s="761"/>
      <c r="E152" s="761"/>
      <c r="F152" s="761"/>
      <c r="G152" s="762"/>
    </row>
    <row r="153" spans="2:7">
      <c r="B153" s="386" t="str">
        <f>IF(ISBLANK('D COMP Budget'!B153),"",'D COMP Budget'!B153)</f>
        <v/>
      </c>
      <c r="C153" s="387"/>
      <c r="D153" s="316"/>
      <c r="E153" s="316"/>
      <c r="F153" s="316"/>
      <c r="G153" s="311"/>
    </row>
    <row r="154" spans="2:7">
      <c r="B154" s="386" t="str">
        <f>IF(ISBLANK('D COMP Budget'!B154),"",'D COMP Budget'!B154)</f>
        <v/>
      </c>
      <c r="C154" s="387"/>
      <c r="D154" s="316"/>
      <c r="E154" s="316"/>
      <c r="F154" s="316"/>
      <c r="G154" s="311"/>
    </row>
    <row r="155" spans="2:7">
      <c r="B155" s="386" t="str">
        <f>IF(ISBLANK('D COMP Budget'!B155),"",'D COMP Budget'!B155)</f>
        <v/>
      </c>
      <c r="C155" s="387"/>
      <c r="D155" s="316"/>
      <c r="E155" s="316"/>
      <c r="F155" s="316"/>
      <c r="G155" s="311"/>
    </row>
    <row r="156" spans="2:7">
      <c r="B156" s="386" t="str">
        <f>IF(ISBLANK('D COMP Budget'!B156),"",'D COMP Budget'!B156)</f>
        <v/>
      </c>
      <c r="C156" s="387"/>
      <c r="D156" s="316"/>
      <c r="E156" s="316"/>
      <c r="F156" s="316"/>
      <c r="G156" s="311"/>
    </row>
    <row r="157" spans="2:7">
      <c r="B157" s="386" t="str">
        <f>IF(ISBLANK('D COMP Budget'!B157),"",'D COMP Budget'!B157)</f>
        <v/>
      </c>
      <c r="C157" s="387"/>
      <c r="D157" s="316"/>
      <c r="E157" s="316"/>
      <c r="F157" s="316"/>
      <c r="G157" s="311"/>
    </row>
    <row r="158" spans="2:7" ht="15">
      <c r="B158" s="253" t="s">
        <v>312</v>
      </c>
      <c r="C158" s="761"/>
      <c r="D158" s="761"/>
      <c r="E158" s="761"/>
      <c r="F158" s="761"/>
      <c r="G158" s="762"/>
    </row>
    <row r="159" spans="2:7">
      <c r="B159" s="386" t="str">
        <f>IF(ISBLANK('D COMP Budget'!B159),"",'D COMP Budget'!B159)</f>
        <v/>
      </c>
      <c r="C159" s="387"/>
      <c r="D159" s="316"/>
      <c r="E159" s="316"/>
      <c r="F159" s="316"/>
      <c r="G159" s="311"/>
    </row>
    <row r="160" spans="2:7">
      <c r="B160" s="386" t="str">
        <f>IF(ISBLANK('D COMP Budget'!B160),"",'D COMP Budget'!B160)</f>
        <v/>
      </c>
      <c r="C160" s="387"/>
      <c r="D160" s="316"/>
      <c r="E160" s="316"/>
      <c r="F160" s="316"/>
      <c r="G160" s="311"/>
    </row>
    <row r="161" spans="2:7">
      <c r="B161" s="386" t="str">
        <f>IF(ISBLANK('D COMP Budget'!B161),"",'D COMP Budget'!B161)</f>
        <v/>
      </c>
      <c r="C161" s="387"/>
      <c r="D161" s="316"/>
      <c r="E161" s="316"/>
      <c r="F161" s="316"/>
      <c r="G161" s="311"/>
    </row>
    <row r="162" spans="2:7">
      <c r="B162" s="386" t="str">
        <f>IF(ISBLANK('D COMP Budget'!B162),"",'D COMP Budget'!B162)</f>
        <v/>
      </c>
      <c r="C162" s="387"/>
      <c r="D162" s="316"/>
      <c r="E162" s="316"/>
      <c r="F162" s="316"/>
      <c r="G162" s="311"/>
    </row>
    <row r="163" spans="2:7">
      <c r="B163" s="386" t="str">
        <f>IF(ISBLANK('D COMP Budget'!B163),"",'D COMP Budget'!B163)</f>
        <v/>
      </c>
      <c r="C163" s="387"/>
      <c r="D163" s="316"/>
      <c r="E163" s="316"/>
      <c r="F163" s="316"/>
      <c r="G163" s="311"/>
    </row>
    <row r="164" spans="2:7" ht="15">
      <c r="B164" s="242" t="s">
        <v>311</v>
      </c>
      <c r="C164" s="383">
        <f>+'D COMP Budget'!C164</f>
        <v>0</v>
      </c>
      <c r="D164" s="313">
        <f>+SUM(D159:D163,D135:D139,D147:D151,D141:D145,D153:D157)</f>
        <v>0</v>
      </c>
      <c r="E164" s="313">
        <f>+SUM(E159:E163,E135:E139,E147:E151,E141:E145,E153:E157)</f>
        <v>0</v>
      </c>
      <c r="F164" s="313">
        <f>+SUM(F159:F163,F135:F139,F147:F151,F141:F145,F153:F157)</f>
        <v>0</v>
      </c>
      <c r="G164" s="311"/>
    </row>
    <row r="165" spans="2:7" s="267" customFormat="1" ht="6.75" customHeight="1">
      <c r="C165" s="319"/>
      <c r="D165" s="319"/>
      <c r="E165" s="319"/>
      <c r="F165" s="319"/>
    </row>
    <row r="166" spans="2:7" ht="15">
      <c r="B166" s="765" t="s">
        <v>310</v>
      </c>
      <c r="C166" s="766"/>
      <c r="D166" s="766"/>
      <c r="E166" s="766"/>
      <c r="F166" s="766"/>
      <c r="G166" s="766"/>
    </row>
    <row r="167" spans="2:7">
      <c r="B167" s="321" t="s">
        <v>309</v>
      </c>
      <c r="C167" s="385"/>
      <c r="D167" s="316"/>
      <c r="E167" s="316"/>
      <c r="F167" s="316"/>
      <c r="G167" s="311"/>
    </row>
    <row r="168" spans="2:7">
      <c r="B168" s="321" t="s">
        <v>308</v>
      </c>
      <c r="C168" s="387"/>
      <c r="D168" s="316"/>
      <c r="E168" s="316"/>
      <c r="F168" s="316"/>
      <c r="G168" s="311"/>
    </row>
    <row r="169" spans="2:7">
      <c r="B169" s="321" t="s">
        <v>307</v>
      </c>
      <c r="C169" s="387"/>
      <c r="D169" s="316"/>
      <c r="E169" s="316"/>
      <c r="F169" s="316"/>
      <c r="G169" s="311"/>
    </row>
    <row r="170" spans="2:7">
      <c r="B170" s="321" t="s">
        <v>306</v>
      </c>
      <c r="C170" s="387"/>
      <c r="D170" s="316"/>
      <c r="E170" s="316"/>
      <c r="F170" s="316"/>
      <c r="G170" s="311"/>
    </row>
    <row r="171" spans="2:7" ht="15">
      <c r="B171" s="253" t="s">
        <v>305</v>
      </c>
      <c r="C171" s="761"/>
      <c r="D171" s="761"/>
      <c r="E171" s="761"/>
      <c r="F171" s="761"/>
      <c r="G171" s="762"/>
    </row>
    <row r="172" spans="2:7">
      <c r="B172" s="386" t="str">
        <f>IF(ISBLANK('D COMP Budget'!B172),"",'D COMP Budget'!B172)</f>
        <v/>
      </c>
      <c r="C172" s="387"/>
      <c r="D172" s="316"/>
      <c r="E172" s="316"/>
      <c r="F172" s="316"/>
      <c r="G172" s="311"/>
    </row>
    <row r="173" spans="2:7">
      <c r="B173" s="386" t="str">
        <f>IF(ISBLANK('D COMP Budget'!B173),"",'D COMP Budget'!B173)</f>
        <v/>
      </c>
      <c r="C173" s="387"/>
      <c r="D173" s="316"/>
      <c r="E173" s="316"/>
      <c r="F173" s="316"/>
      <c r="G173" s="311"/>
    </row>
    <row r="174" spans="2:7">
      <c r="B174" s="386" t="str">
        <f>IF(ISBLANK('D COMP Budget'!B174),"",'D COMP Budget'!B174)</f>
        <v/>
      </c>
      <c r="C174" s="387"/>
      <c r="D174" s="316"/>
      <c r="E174" s="316"/>
      <c r="F174" s="316"/>
      <c r="G174" s="311"/>
    </row>
    <row r="175" spans="2:7">
      <c r="B175" s="386" t="str">
        <f>IF(ISBLANK('D COMP Budget'!B175),"",'D COMP Budget'!B175)</f>
        <v/>
      </c>
      <c r="C175" s="387"/>
      <c r="D175" s="316"/>
      <c r="E175" s="316"/>
      <c r="F175" s="316"/>
      <c r="G175" s="311"/>
    </row>
    <row r="176" spans="2:7">
      <c r="B176" s="386" t="str">
        <f>IF(ISBLANK('D COMP Budget'!B176),"",'D COMP Budget'!B176)</f>
        <v/>
      </c>
      <c r="C176" s="387"/>
      <c r="D176" s="316"/>
      <c r="E176" s="316"/>
      <c r="F176" s="316"/>
      <c r="G176" s="311"/>
    </row>
    <row r="177" spans="2:7" ht="15">
      <c r="B177" s="242" t="s">
        <v>304</v>
      </c>
      <c r="C177" s="383">
        <f>+'D COMP Budget'!C177</f>
        <v>0</v>
      </c>
      <c r="D177" s="313">
        <f>+SUM(D172:D176,D167:D170)</f>
        <v>0</v>
      </c>
      <c r="E177" s="313">
        <f>+SUM(E172:E176,E167:E170)</f>
        <v>0</v>
      </c>
      <c r="F177" s="388">
        <f>+SUM(F172:F176,F167:F170)</f>
        <v>0</v>
      </c>
      <c r="G177" s="311"/>
    </row>
    <row r="178" spans="2:7" s="267" customFormat="1" ht="6.75" customHeight="1">
      <c r="C178" s="319"/>
      <c r="D178" s="319"/>
      <c r="E178" s="319"/>
      <c r="F178" s="319"/>
    </row>
    <row r="179" spans="2:7" ht="15">
      <c r="B179" s="765" t="s">
        <v>303</v>
      </c>
      <c r="C179" s="766"/>
      <c r="D179" s="766"/>
      <c r="E179" s="766"/>
      <c r="F179" s="766"/>
      <c r="G179" s="766"/>
    </row>
    <row r="180" spans="2:7" ht="28.5">
      <c r="B180" s="251" t="s">
        <v>382</v>
      </c>
      <c r="C180" s="306">
        <f>+'D COMP Budget'!C180</f>
        <v>0</v>
      </c>
      <c r="D180" s="316"/>
      <c r="E180" s="316"/>
      <c r="F180" s="316"/>
      <c r="G180" s="311"/>
    </row>
    <row r="181" spans="2:7" ht="28.5">
      <c r="B181" s="251" t="s">
        <v>301</v>
      </c>
      <c r="C181" s="387"/>
      <c r="D181" s="316"/>
      <c r="E181" s="316"/>
      <c r="F181" s="316"/>
      <c r="G181" s="311"/>
    </row>
    <row r="182" spans="2:7" ht="15">
      <c r="B182" s="318" t="s">
        <v>381</v>
      </c>
      <c r="C182" s="761"/>
      <c r="D182" s="761"/>
      <c r="E182" s="761"/>
      <c r="F182" s="761"/>
      <c r="G182" s="762"/>
    </row>
    <row r="183" spans="2:7">
      <c r="B183" s="386" t="str">
        <f>IF(ISBLANK('D COMP Budget'!B183),"",'D COMP Budget'!B183)</f>
        <v/>
      </c>
      <c r="C183" s="385"/>
      <c r="D183" s="316"/>
      <c r="E183" s="316"/>
      <c r="F183" s="316"/>
      <c r="G183" s="311"/>
    </row>
    <row r="184" spans="2:7">
      <c r="B184" s="386" t="str">
        <f>IF(ISBLANK('D COMP Budget'!B184),"",'D COMP Budget'!B184)</f>
        <v/>
      </c>
      <c r="C184" s="385"/>
      <c r="D184" s="316"/>
      <c r="E184" s="316"/>
      <c r="F184" s="316"/>
      <c r="G184" s="311"/>
    </row>
    <row r="185" spans="2:7">
      <c r="B185" s="386" t="str">
        <f>IF(ISBLANK('D COMP Budget'!B185),"",'D COMP Budget'!B185)</f>
        <v/>
      </c>
      <c r="C185" s="385"/>
      <c r="D185" s="316"/>
      <c r="E185" s="316"/>
      <c r="F185" s="316"/>
      <c r="G185" s="311"/>
    </row>
    <row r="186" spans="2:7">
      <c r="B186" s="386" t="str">
        <f>IF(ISBLANK('D COMP Budget'!B186),"",'D COMP Budget'!B186)</f>
        <v/>
      </c>
      <c r="C186" s="385"/>
      <c r="D186" s="316"/>
      <c r="E186" s="316"/>
      <c r="F186" s="316"/>
      <c r="G186" s="311"/>
    </row>
    <row r="187" spans="2:7">
      <c r="B187" s="386" t="str">
        <f>IF(ISBLANK('D COMP Budget'!B187),"",'D COMP Budget'!B187)</f>
        <v/>
      </c>
      <c r="C187" s="385"/>
      <c r="D187" s="316"/>
      <c r="E187" s="316"/>
      <c r="F187" s="316"/>
      <c r="G187" s="311"/>
    </row>
    <row r="188" spans="2:7" ht="15">
      <c r="B188" s="253" t="s">
        <v>299</v>
      </c>
      <c r="C188" s="761"/>
      <c r="D188" s="761"/>
      <c r="E188" s="761"/>
      <c r="F188" s="761"/>
      <c r="G188" s="762"/>
    </row>
    <row r="189" spans="2:7">
      <c r="B189" s="386" t="str">
        <f>IF(ISBLANK('D COMP Budget'!B189),"",'D COMP Budget'!B189)</f>
        <v/>
      </c>
      <c r="C189" s="385"/>
      <c r="D189" s="316"/>
      <c r="E189" s="316"/>
      <c r="F189" s="316"/>
      <c r="G189" s="311"/>
    </row>
    <row r="190" spans="2:7">
      <c r="B190" s="386" t="str">
        <f>IF(ISBLANK('D COMP Budget'!B190),"",'D COMP Budget'!B190)</f>
        <v/>
      </c>
      <c r="C190" s="385"/>
      <c r="D190" s="316"/>
      <c r="E190" s="316"/>
      <c r="F190" s="316"/>
      <c r="G190" s="311"/>
    </row>
    <row r="191" spans="2:7">
      <c r="B191" s="386" t="str">
        <f>IF(ISBLANK('D COMP Budget'!B191),"",'D COMP Budget'!B191)</f>
        <v/>
      </c>
      <c r="C191" s="385"/>
      <c r="D191" s="316"/>
      <c r="E191" s="316"/>
      <c r="F191" s="316"/>
      <c r="G191" s="311"/>
    </row>
    <row r="192" spans="2:7">
      <c r="B192" s="386" t="str">
        <f>IF(ISBLANK('D COMP Budget'!B192),"",'D COMP Budget'!B192)</f>
        <v/>
      </c>
      <c r="C192" s="385"/>
      <c r="D192" s="316"/>
      <c r="E192" s="316"/>
      <c r="F192" s="316"/>
      <c r="G192" s="311"/>
    </row>
    <row r="193" spans="2:7">
      <c r="B193" s="386" t="str">
        <f>IF(ISBLANK('D COMP Budget'!B193),"",'D COMP Budget'!B193)</f>
        <v/>
      </c>
      <c r="C193" s="385"/>
      <c r="D193" s="316"/>
      <c r="E193" s="316"/>
      <c r="F193" s="316"/>
      <c r="G193" s="311"/>
    </row>
    <row r="194" spans="2:7" ht="15">
      <c r="B194" s="253" t="s">
        <v>63</v>
      </c>
      <c r="C194" s="761"/>
      <c r="D194" s="761"/>
      <c r="E194" s="761"/>
      <c r="F194" s="761"/>
      <c r="G194" s="762"/>
    </row>
    <row r="195" spans="2:7">
      <c r="B195" s="386" t="str">
        <f>IF(ISBLANK('D COMP Budget'!B195),"",'D COMP Budget'!B195)</f>
        <v/>
      </c>
      <c r="C195" s="385"/>
      <c r="D195" s="316"/>
      <c r="E195" s="316"/>
      <c r="F195" s="316"/>
      <c r="G195" s="311"/>
    </row>
    <row r="196" spans="2:7">
      <c r="B196" s="386" t="str">
        <f>IF(ISBLANK('D COMP Budget'!B196),"",'D COMP Budget'!B196)</f>
        <v/>
      </c>
      <c r="C196" s="385"/>
      <c r="D196" s="316"/>
      <c r="E196" s="316"/>
      <c r="F196" s="316"/>
      <c r="G196" s="311"/>
    </row>
    <row r="197" spans="2:7">
      <c r="B197" s="386" t="str">
        <f>IF(ISBLANK('D COMP Budget'!B197),"",'D COMP Budget'!B197)</f>
        <v/>
      </c>
      <c r="C197" s="385"/>
      <c r="D197" s="316"/>
      <c r="E197" s="316"/>
      <c r="F197" s="316"/>
      <c r="G197" s="311"/>
    </row>
    <row r="198" spans="2:7">
      <c r="B198" s="386" t="str">
        <f>IF(ISBLANK('D COMP Budget'!B198),"",'D COMP Budget'!B198)</f>
        <v/>
      </c>
      <c r="C198" s="385"/>
      <c r="D198" s="316"/>
      <c r="E198" s="316"/>
      <c r="F198" s="316"/>
      <c r="G198" s="311"/>
    </row>
    <row r="199" spans="2:7">
      <c r="B199" s="386" t="str">
        <f>IF(ISBLANK('D COMP Budget'!B199),"",'D COMP Budget'!B199)</f>
        <v/>
      </c>
      <c r="C199" s="385"/>
      <c r="D199" s="316"/>
      <c r="E199" s="316"/>
      <c r="F199" s="316"/>
      <c r="G199" s="311"/>
    </row>
    <row r="200" spans="2:7" ht="15">
      <c r="B200" s="253" t="s">
        <v>298</v>
      </c>
      <c r="C200" s="761"/>
      <c r="D200" s="761"/>
      <c r="E200" s="761"/>
      <c r="F200" s="761"/>
      <c r="G200" s="762"/>
    </row>
    <row r="201" spans="2:7">
      <c r="B201" s="386" t="str">
        <f>IF(ISBLANK('D COMP Budget'!B201),"",'D COMP Budget'!B201)</f>
        <v/>
      </c>
      <c r="C201" s="385"/>
      <c r="D201" s="316"/>
      <c r="E201" s="316"/>
      <c r="F201" s="316"/>
      <c r="G201" s="311"/>
    </row>
    <row r="202" spans="2:7">
      <c r="B202" s="386" t="str">
        <f>IF(ISBLANK('D COMP Budget'!B202),"",'D COMP Budget'!B202)</f>
        <v/>
      </c>
      <c r="C202" s="385"/>
      <c r="D202" s="316"/>
      <c r="E202" s="316"/>
      <c r="F202" s="316"/>
      <c r="G202" s="311"/>
    </row>
    <row r="203" spans="2:7">
      <c r="B203" s="386" t="str">
        <f>IF(ISBLANK('D COMP Budget'!B203),"",'D COMP Budget'!B203)</f>
        <v/>
      </c>
      <c r="C203" s="385"/>
      <c r="D203" s="316"/>
      <c r="E203" s="316"/>
      <c r="F203" s="316"/>
      <c r="G203" s="311"/>
    </row>
    <row r="204" spans="2:7">
      <c r="B204" s="386" t="str">
        <f>IF(ISBLANK('D COMP Budget'!B204),"",'D COMP Budget'!B204)</f>
        <v/>
      </c>
      <c r="C204" s="385"/>
      <c r="D204" s="316"/>
      <c r="E204" s="316"/>
      <c r="F204" s="316"/>
      <c r="G204" s="311"/>
    </row>
    <row r="205" spans="2:7">
      <c r="B205" s="386" t="str">
        <f>IF(ISBLANK('D COMP Budget'!B205),"",'D COMP Budget'!B205)</f>
        <v/>
      </c>
      <c r="C205" s="385"/>
      <c r="D205" s="316"/>
      <c r="E205" s="316"/>
      <c r="F205" s="316"/>
      <c r="G205" s="311"/>
    </row>
    <row r="206" spans="2:7" ht="15">
      <c r="B206" s="253" t="s">
        <v>297</v>
      </c>
      <c r="C206" s="761"/>
      <c r="D206" s="761"/>
      <c r="E206" s="761"/>
      <c r="F206" s="761"/>
      <c r="G206" s="762"/>
    </row>
    <row r="207" spans="2:7">
      <c r="B207" s="386" t="str">
        <f>IF(ISBLANK('D COMP Budget'!B207),"",'D COMP Budget'!B207)</f>
        <v/>
      </c>
      <c r="C207" s="385"/>
      <c r="D207" s="316"/>
      <c r="E207" s="316"/>
      <c r="F207" s="316"/>
      <c r="G207" s="311"/>
    </row>
    <row r="208" spans="2:7">
      <c r="B208" s="386" t="str">
        <f>IF(ISBLANK('D COMP Budget'!B208),"",'D COMP Budget'!B208)</f>
        <v/>
      </c>
      <c r="C208" s="385"/>
      <c r="D208" s="316"/>
      <c r="E208" s="316"/>
      <c r="F208" s="316"/>
      <c r="G208" s="311"/>
    </row>
    <row r="209" spans="2:7">
      <c r="B209" s="386" t="str">
        <f>IF(ISBLANK('D COMP Budget'!B209),"",'D COMP Budget'!B209)</f>
        <v/>
      </c>
      <c r="C209" s="385"/>
      <c r="D209" s="316"/>
      <c r="E209" s="316"/>
      <c r="F209" s="316"/>
      <c r="G209" s="311"/>
    </row>
    <row r="210" spans="2:7">
      <c r="B210" s="386" t="str">
        <f>IF(ISBLANK('D COMP Budget'!B210),"",'D COMP Budget'!B210)</f>
        <v/>
      </c>
      <c r="C210" s="385"/>
      <c r="D210" s="316"/>
      <c r="E210" s="316"/>
      <c r="F210" s="316"/>
      <c r="G210" s="311"/>
    </row>
    <row r="211" spans="2:7">
      <c r="B211" s="386" t="str">
        <f>IF(ISBLANK('D COMP Budget'!B211),"",'D COMP Budget'!B211)</f>
        <v/>
      </c>
      <c r="C211" s="385"/>
      <c r="D211" s="316"/>
      <c r="E211" s="316"/>
      <c r="F211" s="316"/>
      <c r="G211" s="311"/>
    </row>
    <row r="212" spans="2:7" ht="15">
      <c r="B212" s="242" t="s">
        <v>296</v>
      </c>
      <c r="C212" s="383">
        <f>+'D COMP Budget'!C212</f>
        <v>0</v>
      </c>
      <c r="D212" s="317">
        <f>+SUM(D189:D193,D195:D199,D201:D205,D207:D211,D180:D181,D183:D187)</f>
        <v>0</v>
      </c>
      <c r="E212" s="317">
        <f>+SUM(E189:E193,E195:E199,E201:E205,E207:E211,E180:E181,E183:E187)</f>
        <v>0</v>
      </c>
      <c r="F212" s="313">
        <f>+SUM(F189:F193,F195:F199,F201:F205,F207:F211,F180:F181,F183:F187)</f>
        <v>0</v>
      </c>
      <c r="G212" s="251"/>
    </row>
    <row r="213" spans="2:7" ht="6.75" customHeight="1">
      <c r="C213" s="314"/>
      <c r="D213" s="314"/>
      <c r="E213" s="314"/>
      <c r="F213" s="314"/>
    </row>
    <row r="214" spans="2:7" ht="15">
      <c r="B214" s="765" t="s">
        <v>295</v>
      </c>
      <c r="C214" s="766"/>
      <c r="D214" s="766"/>
      <c r="E214" s="766"/>
      <c r="F214" s="766"/>
      <c r="G214" s="766"/>
    </row>
    <row r="215" spans="2:7">
      <c r="B215" s="386" t="str">
        <f>IF(ISBLANK('D COMP Budget'!B215),"",'D COMP Budget'!B215)</f>
        <v/>
      </c>
      <c r="C215" s="385"/>
      <c r="D215" s="316"/>
      <c r="E215" s="316"/>
      <c r="F215" s="316"/>
      <c r="G215" s="311"/>
    </row>
    <row r="216" spans="2:7">
      <c r="B216" s="386" t="str">
        <f>IF(ISBLANK('D COMP Budget'!B216),"",'D COMP Budget'!B216)</f>
        <v/>
      </c>
      <c r="C216" s="385"/>
      <c r="D216" s="316"/>
      <c r="E216" s="316"/>
      <c r="F216" s="316"/>
      <c r="G216" s="311"/>
    </row>
    <row r="217" spans="2:7">
      <c r="B217" s="386" t="str">
        <f>IF(ISBLANK('D COMP Budget'!B217),"",'D COMP Budget'!B217)</f>
        <v/>
      </c>
      <c r="C217" s="385"/>
      <c r="D217" s="316"/>
      <c r="E217" s="316"/>
      <c r="F217" s="316"/>
      <c r="G217" s="311"/>
    </row>
    <row r="218" spans="2:7">
      <c r="B218" s="386" t="str">
        <f>IF(ISBLANK('D COMP Budget'!B218),"",'D COMP Budget'!B218)</f>
        <v/>
      </c>
      <c r="C218" s="385"/>
      <c r="D218" s="316"/>
      <c r="E218" s="316"/>
      <c r="F218" s="316"/>
      <c r="G218" s="311"/>
    </row>
    <row r="219" spans="2:7">
      <c r="B219" s="386" t="str">
        <f>IF(ISBLANK('D COMP Budget'!B219),"",'D COMP Budget'!B219)</f>
        <v/>
      </c>
      <c r="C219" s="385"/>
      <c r="D219" s="316"/>
      <c r="E219" s="316"/>
      <c r="F219" s="316"/>
      <c r="G219" s="311"/>
    </row>
    <row r="220" spans="2:7" ht="15">
      <c r="B220" s="242" t="s">
        <v>294</v>
      </c>
      <c r="C220" s="383">
        <f>+'D COMP Budget'!C220</f>
        <v>0</v>
      </c>
      <c r="D220" s="317">
        <f>+SUM(D215:D219)</f>
        <v>0</v>
      </c>
      <c r="E220" s="317">
        <f>+SUM(E215:E219)</f>
        <v>0</v>
      </c>
      <c r="F220" s="313">
        <f>+SUM(F215:F219)</f>
        <v>0</v>
      </c>
      <c r="G220" s="251"/>
    </row>
    <row r="221" spans="2:7" ht="6.75" customHeight="1">
      <c r="C221" s="314"/>
      <c r="D221" s="314"/>
      <c r="E221" s="314"/>
      <c r="F221" s="314"/>
    </row>
    <row r="222" spans="2:7" ht="15">
      <c r="B222" s="765" t="s">
        <v>293</v>
      </c>
      <c r="C222" s="766"/>
      <c r="D222" s="766"/>
      <c r="E222" s="766"/>
      <c r="F222" s="766"/>
      <c r="G222" s="766"/>
    </row>
    <row r="223" spans="2:7">
      <c r="B223" s="386" t="str">
        <f>IF(ISBLANK('D COMP Budget'!B223),"",'D COMP Budget'!B223)</f>
        <v/>
      </c>
      <c r="C223" s="385"/>
      <c r="D223" s="316"/>
      <c r="E223" s="316"/>
      <c r="F223" s="316"/>
      <c r="G223" s="311"/>
    </row>
    <row r="224" spans="2:7">
      <c r="B224" s="386" t="str">
        <f>IF(ISBLANK('D COMP Budget'!B224),"",'D COMP Budget'!B224)</f>
        <v/>
      </c>
      <c r="C224" s="385"/>
      <c r="D224" s="316"/>
      <c r="E224" s="316"/>
      <c r="F224" s="316"/>
      <c r="G224" s="311"/>
    </row>
    <row r="225" spans="2:7">
      <c r="B225" s="386" t="str">
        <f>IF(ISBLANK('D COMP Budget'!B225),"",'D COMP Budget'!B225)</f>
        <v/>
      </c>
      <c r="C225" s="385"/>
      <c r="D225" s="316"/>
      <c r="E225" s="316"/>
      <c r="F225" s="316"/>
      <c r="G225" s="311"/>
    </row>
    <row r="226" spans="2:7">
      <c r="B226" s="386" t="str">
        <f>IF(ISBLANK('D COMP Budget'!B226),"",'D COMP Budget'!B226)</f>
        <v/>
      </c>
      <c r="C226" s="385"/>
      <c r="D226" s="316"/>
      <c r="E226" s="316"/>
      <c r="F226" s="316"/>
      <c r="G226" s="311"/>
    </row>
    <row r="227" spans="2:7">
      <c r="B227" s="386" t="str">
        <f>IF(ISBLANK('D COMP Budget'!B227),"",'D COMP Budget'!B227)</f>
        <v/>
      </c>
      <c r="C227" s="385"/>
      <c r="D227" s="316"/>
      <c r="E227" s="316"/>
      <c r="F227" s="316"/>
      <c r="G227" s="311"/>
    </row>
    <row r="228" spans="2:7" ht="15">
      <c r="B228" s="253" t="s">
        <v>291</v>
      </c>
      <c r="C228" s="761"/>
      <c r="D228" s="761"/>
      <c r="E228" s="761"/>
      <c r="F228" s="761"/>
      <c r="G228" s="762"/>
    </row>
    <row r="229" spans="2:7">
      <c r="B229" s="386" t="str">
        <f>IF(ISBLANK('D COMP Budget'!B229),"",'D COMP Budget'!B229)</f>
        <v/>
      </c>
      <c r="C229" s="385"/>
      <c r="D229" s="316"/>
      <c r="E229" s="316"/>
      <c r="F229" s="316"/>
      <c r="G229" s="311"/>
    </row>
    <row r="230" spans="2:7">
      <c r="B230" s="386" t="str">
        <f>IF(ISBLANK('D COMP Budget'!B230),"",'D COMP Budget'!B230)</f>
        <v/>
      </c>
      <c r="C230" s="385"/>
      <c r="D230" s="316"/>
      <c r="E230" s="316"/>
      <c r="F230" s="316"/>
      <c r="G230" s="311"/>
    </row>
    <row r="231" spans="2:7">
      <c r="B231" s="386" t="str">
        <f>IF(ISBLANK('D COMP Budget'!B231),"",'D COMP Budget'!B231)</f>
        <v/>
      </c>
      <c r="C231" s="385"/>
      <c r="D231" s="316"/>
      <c r="E231" s="316"/>
      <c r="F231" s="316"/>
      <c r="G231" s="311"/>
    </row>
    <row r="232" spans="2:7" ht="15">
      <c r="B232" s="242" t="s">
        <v>290</v>
      </c>
      <c r="C232" s="383">
        <f>+'D COMP Budget'!C232</f>
        <v>0</v>
      </c>
      <c r="D232" s="382">
        <f>+SUM(D229:D231,D223:D227)</f>
        <v>0</v>
      </c>
      <c r="E232" s="382">
        <f>+SUM(E229:E231,E223:E227)</f>
        <v>0</v>
      </c>
      <c r="F232" s="382">
        <f>+SUM(F229:F231,F223:F227)</f>
        <v>0</v>
      </c>
      <c r="G232" s="311"/>
    </row>
    <row r="233" spans="2:7" ht="6.75" customHeight="1">
      <c r="C233" s="384"/>
      <c r="D233" s="384"/>
      <c r="E233" s="384"/>
      <c r="F233" s="384"/>
    </row>
    <row r="234" spans="2:7" ht="15">
      <c r="B234" s="233" t="s">
        <v>68</v>
      </c>
      <c r="C234" s="383">
        <f>C164+C177+C212+C232+C220</f>
        <v>0</v>
      </c>
      <c r="D234" s="382">
        <f>D164+D177+D212+D232+D220</f>
        <v>0</v>
      </c>
      <c r="E234" s="382">
        <f>E164+E177+E212+E232+E220</f>
        <v>0</v>
      </c>
      <c r="F234" s="382">
        <f>F164+F177+F212+F232+F220</f>
        <v>0</v>
      </c>
      <c r="G234" s="311"/>
    </row>
    <row r="235" spans="2:7" ht="8.25" customHeight="1">
      <c r="C235" s="156"/>
      <c r="D235" s="156"/>
      <c r="E235" s="156"/>
      <c r="F235" s="208"/>
    </row>
    <row r="236" spans="2:7" ht="15">
      <c r="B236" s="235" t="s">
        <v>380</v>
      </c>
      <c r="C236" s="381">
        <f>C127</f>
        <v>0</v>
      </c>
      <c r="D236" s="380">
        <f>D127</f>
        <v>0</v>
      </c>
      <c r="E236" s="380">
        <f>E127</f>
        <v>0</v>
      </c>
      <c r="F236" s="380">
        <f>F127</f>
        <v>0</v>
      </c>
      <c r="G236" s="208"/>
    </row>
    <row r="237" spans="2:7" ht="8.25" customHeight="1">
      <c r="C237" s="156"/>
      <c r="D237" s="156"/>
      <c r="E237" s="156"/>
      <c r="F237" s="208"/>
    </row>
    <row r="238" spans="2:7" ht="15">
      <c r="B238" s="308" t="s">
        <v>379</v>
      </c>
      <c r="C238" s="306">
        <f>C234-C236</f>
        <v>0</v>
      </c>
      <c r="D238" s="307">
        <f>D234-D236</f>
        <v>0</v>
      </c>
      <c r="E238" s="307">
        <f>E234-E236</f>
        <v>0</v>
      </c>
      <c r="F238" s="307">
        <f>F234-F236</f>
        <v>0</v>
      </c>
      <c r="G238" s="27"/>
    </row>
    <row r="239" spans="2:7" ht="8.25" customHeight="1">
      <c r="C239" s="156"/>
      <c r="D239" s="156"/>
      <c r="E239" s="156"/>
      <c r="F239" s="208"/>
      <c r="G239" s="208"/>
    </row>
    <row r="240" spans="2:7" ht="15">
      <c r="B240" s="239" t="s">
        <v>378</v>
      </c>
      <c r="C240" s="379" t="str">
        <f>IFERROR((C180/C236),"")</f>
        <v/>
      </c>
      <c r="D240" s="378" t="str">
        <f>IFERROR((D180/D236),"")</f>
        <v/>
      </c>
      <c r="E240" s="378" t="str">
        <f>IFERROR((E180/E236),"")</f>
        <v/>
      </c>
      <c r="F240" s="378" t="str">
        <f>IFERROR((F180/F236),"")</f>
        <v/>
      </c>
      <c r="G240" s="208"/>
    </row>
    <row r="241" spans="2:7">
      <c r="C241" s="208"/>
      <c r="D241" s="208"/>
      <c r="E241" s="208"/>
      <c r="F241" s="208"/>
      <c r="G241" s="208"/>
    </row>
    <row r="242" spans="2:7" ht="14.25" customHeight="1">
      <c r="B242" s="679" t="s">
        <v>286</v>
      </c>
      <c r="C242" s="679"/>
      <c r="D242" s="679"/>
      <c r="E242" s="679"/>
      <c r="F242" s="679"/>
      <c r="G242" s="208"/>
    </row>
    <row r="243" spans="2:7">
      <c r="B243" s="679"/>
      <c r="C243" s="679"/>
      <c r="D243" s="679"/>
      <c r="E243" s="679"/>
      <c r="F243" s="679"/>
    </row>
  </sheetData>
  <sheetProtection password="C54C" sheet="1" objects="1" scenarios="1" formatRows="0"/>
  <mergeCells count="27">
    <mergeCell ref="B242:F243"/>
    <mergeCell ref="C228:G228"/>
    <mergeCell ref="C134:G134"/>
    <mergeCell ref="C140:G140"/>
    <mergeCell ref="C146:G146"/>
    <mergeCell ref="C152:G152"/>
    <mergeCell ref="C158:G158"/>
    <mergeCell ref="C171:G171"/>
    <mergeCell ref="C182:G182"/>
    <mergeCell ref="C188:G188"/>
    <mergeCell ref="B222:G222"/>
    <mergeCell ref="B214:G214"/>
    <mergeCell ref="C194:G194"/>
    <mergeCell ref="C200:G200"/>
    <mergeCell ref="C206:G206"/>
    <mergeCell ref="B2:G2"/>
    <mergeCell ref="B10:G10"/>
    <mergeCell ref="B25:G25"/>
    <mergeCell ref="B40:G40"/>
    <mergeCell ref="C97:G97"/>
    <mergeCell ref="B112:G112"/>
    <mergeCell ref="B5:B8"/>
    <mergeCell ref="B133:G133"/>
    <mergeCell ref="B166:G166"/>
    <mergeCell ref="B179:G179"/>
    <mergeCell ref="B130:G130"/>
    <mergeCell ref="C98:G98"/>
  </mergeCells>
  <printOptions horizontalCentered="1"/>
  <pageMargins left="0.70866141732283472" right="0.70866141732283472" top="0.74803149606299213" bottom="0.74803149606299213" header="0.31496062992125984" footer="0.31496062992125984"/>
  <pageSetup scale="63" fitToHeight="0" orientation="landscape" r:id="rId1"/>
  <headerFooter>
    <oddFooter>&amp;L&amp;BCanada Council for the Arts Confidential&amp;B&amp;C&amp;D&amp;RPage &amp;P</oddFooter>
  </headerFooter>
  <ignoredErrors>
    <ignoredError sqref="B13:G231"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59999389629810485"/>
    <pageSetUpPr fitToPage="1"/>
  </sheetPr>
  <dimension ref="A1:Q243"/>
  <sheetViews>
    <sheetView showGridLines="0" zoomScale="90" zoomScaleNormal="90" workbookViewId="0">
      <pane ySplit="4" topLeftCell="A5" activePane="bottomLeft" state="frozen"/>
      <selection pane="bottomLeft" activeCell="A5" sqref="A5"/>
    </sheetView>
  </sheetViews>
  <sheetFormatPr defaultRowHeight="14.25"/>
  <cols>
    <col min="1" max="1" width="2.140625" style="228" customWidth="1"/>
    <col min="2" max="2" width="42" style="228" customWidth="1"/>
    <col min="3" max="3" width="17.5703125" style="228" customWidth="1"/>
    <col min="4" max="4" width="17.28515625" style="228" customWidth="1"/>
    <col min="5" max="6" width="18.140625" style="228" customWidth="1"/>
    <col min="7" max="7" width="17.140625" style="228" customWidth="1"/>
    <col min="8" max="8" width="17.28515625" style="228" customWidth="1"/>
    <col min="9" max="9" width="16.5703125" style="228" customWidth="1"/>
    <col min="10" max="10" width="50.85546875" style="228" customWidth="1"/>
    <col min="11" max="16384" width="9.140625" style="228"/>
  </cols>
  <sheetData>
    <row r="1" spans="1:17">
      <c r="B1" s="227" t="s">
        <v>486</v>
      </c>
    </row>
    <row r="2" spans="1:17" s="370" customFormat="1" ht="18.75" customHeight="1">
      <c r="B2" s="736" t="s">
        <v>423</v>
      </c>
      <c r="C2" s="736"/>
      <c r="D2" s="736"/>
      <c r="E2" s="736"/>
      <c r="F2" s="736"/>
      <c r="G2" s="736"/>
      <c r="H2" s="736"/>
      <c r="I2" s="736"/>
      <c r="J2" s="736"/>
      <c r="M2" s="228"/>
    </row>
    <row r="3" spans="1:17" s="370" customFormat="1" ht="6.75" customHeight="1">
      <c r="B3" s="371"/>
      <c r="C3" s="291"/>
      <c r="D3" s="290"/>
      <c r="E3" s="290"/>
      <c r="F3" s="290"/>
      <c r="G3" s="290"/>
      <c r="H3" s="290"/>
      <c r="I3" s="290"/>
      <c r="J3" s="290"/>
      <c r="K3" s="407"/>
    </row>
    <row r="4" spans="1:17" ht="36" customHeight="1">
      <c r="A4" s="267"/>
      <c r="B4" s="406" t="s">
        <v>400</v>
      </c>
      <c r="C4" s="405" t="s">
        <v>421</v>
      </c>
      <c r="D4" s="323" t="s">
        <v>420</v>
      </c>
      <c r="E4" s="322" t="s">
        <v>419</v>
      </c>
      <c r="F4" s="410" t="s">
        <v>418</v>
      </c>
      <c r="G4" s="322" t="s">
        <v>417</v>
      </c>
      <c r="H4" s="322" t="s">
        <v>422</v>
      </c>
      <c r="I4" s="367" t="s">
        <v>415</v>
      </c>
      <c r="J4" s="288" t="s">
        <v>320</v>
      </c>
      <c r="M4" s="401"/>
      <c r="Q4" s="360"/>
    </row>
    <row r="5" spans="1:17" ht="15">
      <c r="A5" s="267"/>
      <c r="B5" s="773" t="s">
        <v>411</v>
      </c>
      <c r="C5" s="402" t="s">
        <v>18</v>
      </c>
      <c r="D5" s="402" t="s">
        <v>18</v>
      </c>
      <c r="E5" s="402" t="s">
        <v>18</v>
      </c>
      <c r="F5" s="402" t="s">
        <v>18</v>
      </c>
      <c r="G5" s="402" t="s">
        <v>18</v>
      </c>
      <c r="H5" s="402" t="s">
        <v>18</v>
      </c>
      <c r="I5" s="409"/>
      <c r="J5" s="363"/>
      <c r="M5" s="401"/>
      <c r="Q5" s="360"/>
    </row>
    <row r="6" spans="1:17" ht="15">
      <c r="A6" s="267"/>
      <c r="B6" s="774"/>
      <c r="C6" s="400" t="str">
        <f>+'F COMP Year 1 Updates'!F6</f>
        <v>Date:</v>
      </c>
      <c r="D6" s="400" t="str">
        <f>+'D COMP Budget'!D6</f>
        <v>Date:</v>
      </c>
      <c r="E6" s="148" t="s">
        <v>19</v>
      </c>
      <c r="F6" s="148" t="s">
        <v>19</v>
      </c>
      <c r="G6" s="148" t="s">
        <v>19</v>
      </c>
      <c r="H6" s="148" t="s">
        <v>19</v>
      </c>
      <c r="I6" s="400"/>
      <c r="J6" s="363"/>
      <c r="Q6" s="360"/>
    </row>
    <row r="7" spans="1:17" ht="15" customHeight="1">
      <c r="A7" s="267"/>
      <c r="B7" s="774"/>
      <c r="C7" s="399" t="s">
        <v>21</v>
      </c>
      <c r="D7" s="399" t="s">
        <v>21</v>
      </c>
      <c r="E7" s="147" t="s">
        <v>21</v>
      </c>
      <c r="F7" s="147" t="s">
        <v>21</v>
      </c>
      <c r="G7" s="147" t="s">
        <v>21</v>
      </c>
      <c r="H7" s="147" t="s">
        <v>21</v>
      </c>
      <c r="I7" s="399"/>
      <c r="J7" s="363"/>
      <c r="Q7" s="360"/>
    </row>
    <row r="8" spans="1:17" ht="15">
      <c r="A8" s="284"/>
      <c r="B8" s="774"/>
      <c r="C8" s="397" t="str">
        <f>+'F COMP Year 1 Updates'!F8</f>
        <v>Date:</v>
      </c>
      <c r="D8" s="397" t="str">
        <f>+'D COMP Budget'!D8</f>
        <v>Date:</v>
      </c>
      <c r="E8" s="362" t="s">
        <v>19</v>
      </c>
      <c r="F8" s="362" t="s">
        <v>19</v>
      </c>
      <c r="G8" s="362" t="s">
        <v>19</v>
      </c>
      <c r="H8" s="362" t="s">
        <v>19</v>
      </c>
      <c r="I8" s="397"/>
      <c r="J8" s="285"/>
    </row>
    <row r="9" spans="1:17" ht="6.75" customHeight="1">
      <c r="A9" s="284"/>
      <c r="B9" s="284"/>
      <c r="C9" s="283"/>
      <c r="D9" s="283"/>
      <c r="E9" s="283"/>
      <c r="F9" s="283"/>
      <c r="G9" s="283"/>
      <c r="H9" s="283"/>
      <c r="I9" s="283"/>
      <c r="Q9" s="360"/>
    </row>
    <row r="10" spans="1:17" ht="15">
      <c r="B10" s="728" t="s">
        <v>356</v>
      </c>
      <c r="C10" s="728"/>
      <c r="D10" s="728"/>
      <c r="E10" s="728"/>
      <c r="F10" s="728"/>
      <c r="G10" s="728"/>
      <c r="H10" s="728"/>
      <c r="I10" s="728"/>
      <c r="J10" s="728"/>
    </row>
    <row r="11" spans="1:17" ht="42.75">
      <c r="B11" s="341" t="s">
        <v>399</v>
      </c>
      <c r="C11" s="336"/>
      <c r="D11" s="336"/>
      <c r="E11" s="336"/>
      <c r="F11" s="336"/>
      <c r="G11" s="336"/>
      <c r="H11" s="336"/>
      <c r="I11" s="336"/>
      <c r="J11" s="335"/>
    </row>
    <row r="12" spans="1:17">
      <c r="B12" s="359" t="str">
        <f>IF(ISBLANK('D COMP Budget'!B12),"",'D COMP Budget'!B12)</f>
        <v>Royalties and copyright</v>
      </c>
      <c r="C12" s="387"/>
      <c r="D12" s="387"/>
      <c r="E12" s="332"/>
      <c r="F12" s="332"/>
      <c r="G12" s="332"/>
      <c r="H12" s="332"/>
      <c r="I12" s="385"/>
      <c r="J12" s="331"/>
    </row>
    <row r="13" spans="1:17">
      <c r="B13" s="386" t="str">
        <f>IF(ISBLANK('F COMP Year 1 Updates'!B13),"",'F COMP Year 1 Updates'!B13)</f>
        <v/>
      </c>
      <c r="C13" s="387"/>
      <c r="D13" s="387"/>
      <c r="E13" s="332"/>
      <c r="F13" s="332"/>
      <c r="G13" s="332"/>
      <c r="H13" s="332"/>
      <c r="I13" s="385"/>
      <c r="J13" s="331"/>
    </row>
    <row r="14" spans="1:17">
      <c r="B14" s="386" t="str">
        <f>IF(ISBLANK('F COMP Year 1 Updates'!B14),"",'F COMP Year 1 Updates'!B14)</f>
        <v/>
      </c>
      <c r="C14" s="387"/>
      <c r="D14" s="387"/>
      <c r="E14" s="332"/>
      <c r="F14" s="332"/>
      <c r="G14" s="332"/>
      <c r="H14" s="332"/>
      <c r="I14" s="385"/>
      <c r="J14" s="331"/>
    </row>
    <row r="15" spans="1:17">
      <c r="B15" s="386" t="str">
        <f>IF(ISBLANK('F COMP Year 1 Updates'!B15),"",'F COMP Year 1 Updates'!B15)</f>
        <v/>
      </c>
      <c r="C15" s="387"/>
      <c r="D15" s="387"/>
      <c r="E15" s="332"/>
      <c r="F15" s="332"/>
      <c r="G15" s="332"/>
      <c r="H15" s="332"/>
      <c r="I15" s="385"/>
      <c r="J15" s="331"/>
    </row>
    <row r="16" spans="1:17">
      <c r="B16" s="386" t="str">
        <f>IF(ISBLANK('F COMP Year 1 Updates'!B16),"",'F COMP Year 1 Updates'!B16)</f>
        <v/>
      </c>
      <c r="C16" s="387"/>
      <c r="D16" s="387"/>
      <c r="E16" s="332"/>
      <c r="F16" s="332"/>
      <c r="G16" s="332"/>
      <c r="H16" s="332"/>
      <c r="I16" s="385"/>
      <c r="J16" s="331"/>
    </row>
    <row r="17" spans="2:17">
      <c r="B17" s="386" t="str">
        <f>IF(ISBLANK('F COMP Year 1 Updates'!B17),"",'F COMP Year 1 Updates'!B17)</f>
        <v/>
      </c>
      <c r="C17" s="387"/>
      <c r="D17" s="387"/>
      <c r="E17" s="332"/>
      <c r="F17" s="332"/>
      <c r="G17" s="332"/>
      <c r="H17" s="332"/>
      <c r="I17" s="385"/>
      <c r="J17" s="331"/>
    </row>
    <row r="18" spans="2:17">
      <c r="B18" s="386" t="str">
        <f>IF(ISBLANK('F COMP Year 1 Updates'!B18),"",'F COMP Year 1 Updates'!B18)</f>
        <v/>
      </c>
      <c r="C18" s="387"/>
      <c r="D18" s="387"/>
      <c r="E18" s="332"/>
      <c r="F18" s="332"/>
      <c r="G18" s="332"/>
      <c r="H18" s="332"/>
      <c r="I18" s="385"/>
      <c r="J18" s="331"/>
    </row>
    <row r="19" spans="2:17">
      <c r="B19" s="386" t="str">
        <f>IF(ISBLANK('F COMP Year 1 Updates'!B19),"",'F COMP Year 1 Updates'!B19)</f>
        <v/>
      </c>
      <c r="C19" s="387"/>
      <c r="D19" s="387"/>
      <c r="E19" s="332"/>
      <c r="F19" s="332"/>
      <c r="G19" s="332"/>
      <c r="H19" s="332"/>
      <c r="I19" s="385"/>
      <c r="J19" s="331"/>
    </row>
    <row r="20" spans="2:17">
      <c r="B20" s="386" t="str">
        <f>IF(ISBLANK('F COMP Year 1 Updates'!B20),"",'F COMP Year 1 Updates'!B20)</f>
        <v/>
      </c>
      <c r="C20" s="387"/>
      <c r="D20" s="387"/>
      <c r="E20" s="332"/>
      <c r="F20" s="332"/>
      <c r="G20" s="332"/>
      <c r="H20" s="332"/>
      <c r="I20" s="385"/>
      <c r="J20" s="331"/>
    </row>
    <row r="21" spans="2:17">
      <c r="B21" s="386" t="str">
        <f>IF(ISBLANK('F COMP Year 1 Updates'!B21),"",'F COMP Year 1 Updates'!B21)</f>
        <v/>
      </c>
      <c r="C21" s="387"/>
      <c r="D21" s="387"/>
      <c r="E21" s="332"/>
      <c r="F21" s="332"/>
      <c r="G21" s="332"/>
      <c r="H21" s="332"/>
      <c r="I21" s="385"/>
      <c r="J21" s="331"/>
    </row>
    <row r="22" spans="2:17">
      <c r="B22" s="386" t="str">
        <f>IF(ISBLANK('F COMP Year 1 Updates'!B22),"",'F COMP Year 1 Updates'!B22)</f>
        <v/>
      </c>
      <c r="C22" s="387"/>
      <c r="D22" s="387"/>
      <c r="E22" s="332"/>
      <c r="F22" s="332"/>
      <c r="G22" s="332"/>
      <c r="H22" s="332"/>
      <c r="I22" s="385"/>
      <c r="J22" s="331"/>
    </row>
    <row r="23" spans="2:17" ht="15">
      <c r="B23" s="242" t="s">
        <v>352</v>
      </c>
      <c r="C23" s="392">
        <f>+'F COMP Year 1 Updates'!F23</f>
        <v>0</v>
      </c>
      <c r="D23" s="392">
        <f>+'D COMP Budget'!D23</f>
        <v>0</v>
      </c>
      <c r="E23" s="313">
        <f>SUM(E12:E22)</f>
        <v>0</v>
      </c>
      <c r="F23" s="395">
        <f>SUM(F12:F22)</f>
        <v>0</v>
      </c>
      <c r="G23" s="395">
        <f>SUM(G12:G22)</f>
        <v>0</v>
      </c>
      <c r="H23" s="395">
        <f>SUM(H12:H22)</f>
        <v>0</v>
      </c>
      <c r="I23" s="358">
        <f>C23+H23</f>
        <v>0</v>
      </c>
      <c r="J23" s="311"/>
    </row>
    <row r="24" spans="2:17" ht="6.75" customHeight="1">
      <c r="C24" s="314"/>
      <c r="D24" s="314"/>
      <c r="E24" s="314"/>
      <c r="F24" s="314"/>
      <c r="G24" s="314"/>
      <c r="H24" s="314"/>
      <c r="I24" s="314"/>
      <c r="Q24" s="356"/>
    </row>
    <row r="25" spans="2:17" ht="15">
      <c r="B25" s="728" t="s">
        <v>398</v>
      </c>
      <c r="C25" s="728"/>
      <c r="D25" s="728"/>
      <c r="E25" s="728"/>
      <c r="F25" s="728"/>
      <c r="G25" s="728"/>
      <c r="H25" s="728"/>
      <c r="I25" s="728"/>
      <c r="J25" s="728"/>
      <c r="Q25" s="356"/>
    </row>
    <row r="26" spans="2:17" ht="57">
      <c r="B26" s="341" t="s">
        <v>410</v>
      </c>
      <c r="C26" s="336"/>
      <c r="D26" s="336"/>
      <c r="E26" s="336"/>
      <c r="F26" s="336"/>
      <c r="G26" s="336"/>
      <c r="H26" s="336"/>
      <c r="I26" s="336"/>
      <c r="J26" s="335"/>
      <c r="Q26" s="356"/>
    </row>
    <row r="27" spans="2:17">
      <c r="B27" s="386" t="str">
        <f>IF(ISBLANK('F COMP Year 1 Updates'!B27),"",'F COMP Year 1 Updates'!B27)</f>
        <v/>
      </c>
      <c r="C27" s="387"/>
      <c r="D27" s="387"/>
      <c r="E27" s="332"/>
      <c r="F27" s="332"/>
      <c r="G27" s="332"/>
      <c r="H27" s="332"/>
      <c r="I27" s="385"/>
      <c r="J27" s="331"/>
      <c r="Q27" s="356"/>
    </row>
    <row r="28" spans="2:17">
      <c r="B28" s="386" t="str">
        <f>IF(ISBLANK('F COMP Year 1 Updates'!B28),"",'F COMP Year 1 Updates'!B28)</f>
        <v/>
      </c>
      <c r="C28" s="387"/>
      <c r="D28" s="387"/>
      <c r="E28" s="332"/>
      <c r="F28" s="332"/>
      <c r="G28" s="332"/>
      <c r="H28" s="332"/>
      <c r="I28" s="385"/>
      <c r="J28" s="331"/>
      <c r="Q28" s="356"/>
    </row>
    <row r="29" spans="2:17">
      <c r="B29" s="386" t="str">
        <f>IF(ISBLANK('F COMP Year 1 Updates'!B29),"",'F COMP Year 1 Updates'!B29)</f>
        <v/>
      </c>
      <c r="C29" s="387"/>
      <c r="D29" s="387"/>
      <c r="E29" s="332"/>
      <c r="F29" s="332"/>
      <c r="G29" s="332"/>
      <c r="H29" s="332"/>
      <c r="I29" s="385"/>
      <c r="J29" s="331"/>
      <c r="Q29" s="356"/>
    </row>
    <row r="30" spans="2:17">
      <c r="B30" s="386" t="str">
        <f>IF(ISBLANK('F COMP Year 1 Updates'!B30),"",'F COMP Year 1 Updates'!B30)</f>
        <v/>
      </c>
      <c r="C30" s="387"/>
      <c r="D30" s="387"/>
      <c r="E30" s="332"/>
      <c r="F30" s="332"/>
      <c r="G30" s="332"/>
      <c r="H30" s="332"/>
      <c r="I30" s="385"/>
      <c r="J30" s="331"/>
      <c r="Q30" s="356"/>
    </row>
    <row r="31" spans="2:17">
      <c r="B31" s="386" t="str">
        <f>IF(ISBLANK('F COMP Year 1 Updates'!B31),"",'F COMP Year 1 Updates'!B31)</f>
        <v/>
      </c>
      <c r="C31" s="387"/>
      <c r="D31" s="387"/>
      <c r="E31" s="332"/>
      <c r="F31" s="332"/>
      <c r="G31" s="332"/>
      <c r="H31" s="332"/>
      <c r="I31" s="385"/>
      <c r="J31" s="331"/>
      <c r="Q31" s="356"/>
    </row>
    <row r="32" spans="2:17">
      <c r="B32" s="386" t="str">
        <f>IF(ISBLANK('F COMP Year 1 Updates'!B32),"",'F COMP Year 1 Updates'!B32)</f>
        <v/>
      </c>
      <c r="C32" s="387"/>
      <c r="D32" s="387"/>
      <c r="E32" s="332"/>
      <c r="F32" s="332"/>
      <c r="G32" s="332"/>
      <c r="H32" s="332"/>
      <c r="I32" s="385"/>
      <c r="J32" s="331"/>
      <c r="Q32" s="356"/>
    </row>
    <row r="33" spans="2:17">
      <c r="B33" s="386" t="str">
        <f>IF(ISBLANK('F COMP Year 1 Updates'!B33),"",'F COMP Year 1 Updates'!B33)</f>
        <v/>
      </c>
      <c r="C33" s="387"/>
      <c r="D33" s="387"/>
      <c r="E33" s="332"/>
      <c r="F33" s="332"/>
      <c r="G33" s="332"/>
      <c r="H33" s="332"/>
      <c r="I33" s="385"/>
      <c r="J33" s="331"/>
      <c r="Q33" s="356"/>
    </row>
    <row r="34" spans="2:17">
      <c r="B34" s="386" t="str">
        <f>IF(ISBLANK('F COMP Year 1 Updates'!B34),"",'F COMP Year 1 Updates'!B34)</f>
        <v/>
      </c>
      <c r="C34" s="387"/>
      <c r="D34" s="387"/>
      <c r="E34" s="332"/>
      <c r="F34" s="332"/>
      <c r="G34" s="332"/>
      <c r="H34" s="332"/>
      <c r="I34" s="385"/>
      <c r="J34" s="331"/>
      <c r="Q34" s="356"/>
    </row>
    <row r="35" spans="2:17">
      <c r="B35" s="386" t="str">
        <f>IF(ISBLANK('F COMP Year 1 Updates'!B35),"",'F COMP Year 1 Updates'!B35)</f>
        <v/>
      </c>
      <c r="C35" s="387"/>
      <c r="D35" s="387"/>
      <c r="E35" s="332"/>
      <c r="F35" s="332"/>
      <c r="G35" s="332"/>
      <c r="H35" s="332"/>
      <c r="I35" s="385"/>
      <c r="J35" s="331"/>
      <c r="Q35" s="356"/>
    </row>
    <row r="36" spans="2:17">
      <c r="B36" s="386" t="str">
        <f>IF(ISBLANK('F COMP Year 1 Updates'!B36),"",'F COMP Year 1 Updates'!B36)</f>
        <v/>
      </c>
      <c r="C36" s="387"/>
      <c r="D36" s="387"/>
      <c r="E36" s="332"/>
      <c r="F36" s="332"/>
      <c r="G36" s="332"/>
      <c r="H36" s="332"/>
      <c r="I36" s="385"/>
      <c r="J36" s="331"/>
      <c r="Q36" s="356"/>
    </row>
    <row r="37" spans="2:17">
      <c r="B37" s="386" t="str">
        <f>IF(ISBLANK('F COMP Year 1 Updates'!B37),"",'F COMP Year 1 Updates'!B37)</f>
        <v/>
      </c>
      <c r="C37" s="387"/>
      <c r="D37" s="387"/>
      <c r="E37" s="332"/>
      <c r="F37" s="332"/>
      <c r="G37" s="332"/>
      <c r="H37" s="332"/>
      <c r="I37" s="385"/>
      <c r="J37" s="331"/>
      <c r="Q37" s="356"/>
    </row>
    <row r="38" spans="2:17" ht="15">
      <c r="B38" s="242" t="s">
        <v>345</v>
      </c>
      <c r="C38" s="392">
        <f>+'F COMP Year 1 Updates'!F38</f>
        <v>0</v>
      </c>
      <c r="D38" s="392">
        <f>+'D COMP Budget'!D38</f>
        <v>0</v>
      </c>
      <c r="E38" s="313">
        <f>SUM(E27:E37)</f>
        <v>0</v>
      </c>
      <c r="F38" s="395">
        <f>SUM(F27:F37)</f>
        <v>0</v>
      </c>
      <c r="G38" s="395">
        <f>SUM(G27:G37)</f>
        <v>0</v>
      </c>
      <c r="H38" s="395">
        <f>SUM(H27:H37)</f>
        <v>0</v>
      </c>
      <c r="I38" s="358">
        <f>C38+H38</f>
        <v>0</v>
      </c>
      <c r="J38" s="311"/>
    </row>
    <row r="39" spans="2:17" ht="6.75" customHeight="1">
      <c r="C39" s="314"/>
      <c r="D39" s="314"/>
      <c r="E39" s="314"/>
      <c r="F39" s="314"/>
      <c r="G39" s="314"/>
      <c r="H39" s="314"/>
      <c r="I39" s="314"/>
      <c r="Q39" s="356"/>
    </row>
    <row r="40" spans="2:17" ht="15">
      <c r="B40" s="728" t="s">
        <v>396</v>
      </c>
      <c r="C40" s="728"/>
      <c r="D40" s="728"/>
      <c r="E40" s="728"/>
      <c r="F40" s="728"/>
      <c r="G40" s="728"/>
      <c r="H40" s="728"/>
      <c r="I40" s="728"/>
      <c r="J40" s="728"/>
      <c r="Q40" s="356"/>
    </row>
    <row r="41" spans="2:17" ht="42.75">
      <c r="B41" s="341" t="s">
        <v>343</v>
      </c>
      <c r="C41" s="336"/>
      <c r="D41" s="336"/>
      <c r="E41" s="336"/>
      <c r="F41" s="336"/>
      <c r="G41" s="336"/>
      <c r="H41" s="336"/>
      <c r="I41" s="336"/>
      <c r="J41" s="335"/>
      <c r="Q41" s="356"/>
    </row>
    <row r="42" spans="2:17" ht="15.75">
      <c r="B42" s="253" t="s">
        <v>342</v>
      </c>
      <c r="C42" s="336"/>
      <c r="D42" s="336"/>
      <c r="E42" s="336"/>
      <c r="F42" s="336"/>
      <c r="G42" s="336"/>
      <c r="H42" s="336"/>
      <c r="I42" s="336"/>
      <c r="J42" s="335"/>
      <c r="K42" s="356"/>
      <c r="L42" s="356"/>
      <c r="M42" s="356"/>
      <c r="Q42" s="356"/>
    </row>
    <row r="43" spans="2:17">
      <c r="B43" s="386" t="str">
        <f>IF(ISBLANK('F COMP Year 1 Updates'!B43),"",'F COMP Year 1 Updates'!B43)</f>
        <v/>
      </c>
      <c r="C43" s="387"/>
      <c r="D43" s="387"/>
      <c r="E43" s="332"/>
      <c r="F43" s="332"/>
      <c r="G43" s="332"/>
      <c r="H43" s="332"/>
      <c r="I43" s="385"/>
      <c r="J43" s="331"/>
      <c r="K43" s="356"/>
      <c r="L43" s="356"/>
      <c r="M43" s="356"/>
      <c r="Q43" s="356"/>
    </row>
    <row r="44" spans="2:17">
      <c r="B44" s="386" t="str">
        <f>IF(ISBLANK('F COMP Year 1 Updates'!B44),"",'F COMP Year 1 Updates'!B44)</f>
        <v/>
      </c>
      <c r="C44" s="387"/>
      <c r="D44" s="387"/>
      <c r="E44" s="332"/>
      <c r="F44" s="332"/>
      <c r="G44" s="332"/>
      <c r="H44" s="332"/>
      <c r="I44" s="385"/>
      <c r="J44" s="331"/>
      <c r="K44" s="356"/>
      <c r="L44" s="356"/>
      <c r="M44" s="356"/>
      <c r="Q44" s="355"/>
    </row>
    <row r="45" spans="2:17">
      <c r="B45" s="386" t="str">
        <f>IF(ISBLANK('F COMP Year 1 Updates'!B45),"",'F COMP Year 1 Updates'!B45)</f>
        <v/>
      </c>
      <c r="C45" s="387"/>
      <c r="D45" s="387"/>
      <c r="E45" s="332"/>
      <c r="F45" s="332"/>
      <c r="G45" s="332"/>
      <c r="H45" s="332"/>
      <c r="I45" s="385"/>
      <c r="J45" s="331"/>
      <c r="K45" s="356"/>
      <c r="L45" s="356"/>
      <c r="M45" s="356"/>
      <c r="Q45" s="355"/>
    </row>
    <row r="46" spans="2:17">
      <c r="B46" s="386" t="str">
        <f>IF(ISBLANK('F COMP Year 1 Updates'!B46),"",'F COMP Year 1 Updates'!B46)</f>
        <v/>
      </c>
      <c r="C46" s="387"/>
      <c r="D46" s="387"/>
      <c r="E46" s="332"/>
      <c r="F46" s="332"/>
      <c r="G46" s="332"/>
      <c r="H46" s="332"/>
      <c r="I46" s="385"/>
      <c r="J46" s="331"/>
      <c r="K46" s="356"/>
      <c r="L46" s="356"/>
      <c r="M46" s="356"/>
      <c r="Q46" s="355"/>
    </row>
    <row r="47" spans="2:17">
      <c r="B47" s="386" t="str">
        <f>IF(ISBLANK('F COMP Year 1 Updates'!B47),"",'F COMP Year 1 Updates'!B47)</f>
        <v/>
      </c>
      <c r="C47" s="387"/>
      <c r="D47" s="387"/>
      <c r="E47" s="332"/>
      <c r="F47" s="332"/>
      <c r="G47" s="332"/>
      <c r="H47" s="332"/>
      <c r="I47" s="385"/>
      <c r="J47" s="331"/>
      <c r="K47" s="356"/>
      <c r="L47" s="356"/>
      <c r="M47" s="356"/>
      <c r="Q47" s="355"/>
    </row>
    <row r="48" spans="2:17" ht="15.75">
      <c r="B48" s="357" t="s">
        <v>341</v>
      </c>
      <c r="C48" s="336"/>
      <c r="D48" s="336"/>
      <c r="E48" s="336"/>
      <c r="F48" s="336"/>
      <c r="G48" s="336"/>
      <c r="H48" s="336"/>
      <c r="I48" s="336"/>
      <c r="J48" s="335"/>
      <c r="K48" s="356"/>
      <c r="L48" s="356"/>
      <c r="M48" s="356"/>
      <c r="Q48" s="356"/>
    </row>
    <row r="49" spans="2:17">
      <c r="B49" s="386" t="str">
        <f>IF(ISBLANK('F COMP Year 1 Updates'!B49),"",'F COMP Year 1 Updates'!B49)</f>
        <v/>
      </c>
      <c r="C49" s="387"/>
      <c r="D49" s="387"/>
      <c r="E49" s="332"/>
      <c r="F49" s="332"/>
      <c r="G49" s="332"/>
      <c r="H49" s="332"/>
      <c r="I49" s="385"/>
      <c r="J49" s="331"/>
      <c r="K49" s="356"/>
      <c r="L49" s="356"/>
      <c r="M49" s="356"/>
    </row>
    <row r="50" spans="2:17">
      <c r="B50" s="386" t="str">
        <f>IF(ISBLANK('F COMP Year 1 Updates'!B50),"",'F COMP Year 1 Updates'!B50)</f>
        <v/>
      </c>
      <c r="C50" s="387"/>
      <c r="D50" s="387"/>
      <c r="E50" s="332"/>
      <c r="F50" s="332"/>
      <c r="G50" s="332"/>
      <c r="H50" s="332"/>
      <c r="I50" s="385"/>
      <c r="J50" s="331"/>
      <c r="K50" s="356"/>
      <c r="L50" s="356"/>
      <c r="M50" s="356"/>
      <c r="Q50" s="355"/>
    </row>
    <row r="51" spans="2:17">
      <c r="B51" s="386" t="str">
        <f>IF(ISBLANK('F COMP Year 1 Updates'!B51),"",'F COMP Year 1 Updates'!B51)</f>
        <v/>
      </c>
      <c r="C51" s="387"/>
      <c r="D51" s="387"/>
      <c r="E51" s="332"/>
      <c r="F51" s="332"/>
      <c r="G51" s="332"/>
      <c r="H51" s="332"/>
      <c r="I51" s="385"/>
      <c r="J51" s="331"/>
      <c r="K51" s="356"/>
      <c r="L51" s="356"/>
      <c r="M51" s="356"/>
      <c r="Q51" s="355"/>
    </row>
    <row r="52" spans="2:17">
      <c r="B52" s="386" t="str">
        <f>IF(ISBLANK('F COMP Year 1 Updates'!B52),"",'F COMP Year 1 Updates'!B52)</f>
        <v/>
      </c>
      <c r="C52" s="387"/>
      <c r="D52" s="387"/>
      <c r="E52" s="332"/>
      <c r="F52" s="332"/>
      <c r="G52" s="332"/>
      <c r="H52" s="332"/>
      <c r="I52" s="385"/>
      <c r="J52" s="331"/>
      <c r="K52" s="356"/>
      <c r="L52" s="356"/>
      <c r="M52" s="356"/>
      <c r="Q52" s="355"/>
    </row>
    <row r="53" spans="2:17">
      <c r="B53" s="386" t="str">
        <f>IF(ISBLANK('F COMP Year 1 Updates'!B53),"",'F COMP Year 1 Updates'!B53)</f>
        <v/>
      </c>
      <c r="C53" s="387"/>
      <c r="D53" s="387"/>
      <c r="E53" s="332"/>
      <c r="F53" s="332"/>
      <c r="G53" s="332"/>
      <c r="H53" s="332"/>
      <c r="I53" s="385"/>
      <c r="J53" s="331"/>
      <c r="K53" s="356"/>
      <c r="L53" s="356"/>
      <c r="M53" s="356"/>
    </row>
    <row r="54" spans="2:17" ht="15.75">
      <c r="B54" s="256" t="s">
        <v>340</v>
      </c>
      <c r="C54" s="336"/>
      <c r="D54" s="336"/>
      <c r="E54" s="336"/>
      <c r="F54" s="336"/>
      <c r="G54" s="336"/>
      <c r="H54" s="336"/>
      <c r="I54" s="336"/>
      <c r="J54" s="335"/>
      <c r="K54" s="356"/>
      <c r="L54" s="356"/>
      <c r="M54" s="356"/>
    </row>
    <row r="55" spans="2:17">
      <c r="B55" s="386" t="str">
        <f>IF(ISBLANK('F COMP Year 1 Updates'!B55),"",'F COMP Year 1 Updates'!B55)</f>
        <v/>
      </c>
      <c r="C55" s="387"/>
      <c r="D55" s="387"/>
      <c r="E55" s="332"/>
      <c r="F55" s="332"/>
      <c r="G55" s="332"/>
      <c r="H55" s="332"/>
      <c r="I55" s="385"/>
      <c r="J55" s="331"/>
      <c r="K55" s="356"/>
      <c r="L55" s="356"/>
      <c r="M55" s="356"/>
    </row>
    <row r="56" spans="2:17">
      <c r="B56" s="386" t="str">
        <f>IF(ISBLANK('F COMP Year 1 Updates'!B56),"",'F COMP Year 1 Updates'!B56)</f>
        <v/>
      </c>
      <c r="C56" s="387"/>
      <c r="D56" s="387"/>
      <c r="E56" s="332"/>
      <c r="F56" s="332"/>
      <c r="G56" s="332"/>
      <c r="H56" s="332"/>
      <c r="I56" s="385"/>
      <c r="J56" s="331"/>
      <c r="K56" s="356"/>
      <c r="L56" s="356"/>
      <c r="M56" s="356"/>
    </row>
    <row r="57" spans="2:17">
      <c r="B57" s="386" t="str">
        <f>IF(ISBLANK('F COMP Year 1 Updates'!B57),"",'F COMP Year 1 Updates'!B57)</f>
        <v/>
      </c>
      <c r="C57" s="387"/>
      <c r="D57" s="387"/>
      <c r="E57" s="332"/>
      <c r="F57" s="332"/>
      <c r="G57" s="332"/>
      <c r="H57" s="332"/>
      <c r="I57" s="385"/>
      <c r="J57" s="331"/>
      <c r="K57" s="356"/>
      <c r="L57" s="356"/>
      <c r="M57" s="356"/>
    </row>
    <row r="58" spans="2:17">
      <c r="B58" s="386" t="str">
        <f>IF(ISBLANK('F COMP Year 1 Updates'!B58),"",'F COMP Year 1 Updates'!B58)</f>
        <v/>
      </c>
      <c r="C58" s="387"/>
      <c r="D58" s="387"/>
      <c r="E58" s="332"/>
      <c r="F58" s="332"/>
      <c r="G58" s="332"/>
      <c r="H58" s="332"/>
      <c r="I58" s="385"/>
      <c r="J58" s="331"/>
      <c r="K58" s="356"/>
      <c r="L58" s="356"/>
      <c r="M58" s="356"/>
    </row>
    <row r="59" spans="2:17">
      <c r="B59" s="386" t="str">
        <f>IF(ISBLANK('F COMP Year 1 Updates'!B59),"",'F COMP Year 1 Updates'!B59)</f>
        <v/>
      </c>
      <c r="C59" s="387"/>
      <c r="D59" s="387"/>
      <c r="E59" s="332"/>
      <c r="F59" s="332"/>
      <c r="G59" s="332"/>
      <c r="H59" s="332"/>
      <c r="I59" s="385"/>
      <c r="J59" s="331"/>
      <c r="K59" s="356"/>
      <c r="L59" s="356"/>
      <c r="M59" s="356"/>
    </row>
    <row r="60" spans="2:17">
      <c r="B60" s="386" t="str">
        <f>IF(ISBLANK('F COMP Year 1 Updates'!B60),"",'F COMP Year 1 Updates'!B60)</f>
        <v/>
      </c>
      <c r="C60" s="387"/>
      <c r="D60" s="387"/>
      <c r="E60" s="332"/>
      <c r="F60" s="332"/>
      <c r="G60" s="332"/>
      <c r="H60" s="332"/>
      <c r="I60" s="385"/>
      <c r="J60" s="331"/>
      <c r="K60" s="356"/>
      <c r="L60" s="356"/>
      <c r="M60" s="356"/>
    </row>
    <row r="61" spans="2:17">
      <c r="B61" s="386" t="str">
        <f>IF(ISBLANK('F COMP Year 1 Updates'!B61),"",'F COMP Year 1 Updates'!B61)</f>
        <v/>
      </c>
      <c r="C61" s="387"/>
      <c r="D61" s="387"/>
      <c r="E61" s="332"/>
      <c r="F61" s="332"/>
      <c r="G61" s="332"/>
      <c r="H61" s="332"/>
      <c r="I61" s="385"/>
      <c r="J61" s="331"/>
      <c r="K61" s="356"/>
      <c r="L61" s="356"/>
      <c r="M61" s="356"/>
    </row>
    <row r="62" spans="2:17">
      <c r="B62" s="386" t="str">
        <f>IF(ISBLANK('F COMP Year 1 Updates'!B62),"",'F COMP Year 1 Updates'!B62)</f>
        <v/>
      </c>
      <c r="C62" s="387"/>
      <c r="D62" s="387"/>
      <c r="E62" s="332"/>
      <c r="F62" s="332"/>
      <c r="G62" s="332"/>
      <c r="H62" s="332"/>
      <c r="I62" s="385"/>
      <c r="J62" s="331"/>
      <c r="K62" s="356"/>
      <c r="L62" s="356"/>
      <c r="M62" s="356"/>
    </row>
    <row r="63" spans="2:17">
      <c r="B63" s="386" t="str">
        <f>IF(ISBLANK('F COMP Year 1 Updates'!B63),"",'F COMP Year 1 Updates'!B63)</f>
        <v/>
      </c>
      <c r="C63" s="387"/>
      <c r="D63" s="387"/>
      <c r="E63" s="332"/>
      <c r="F63" s="332"/>
      <c r="G63" s="332"/>
      <c r="H63" s="332"/>
      <c r="I63" s="385"/>
      <c r="J63" s="331"/>
      <c r="K63" s="356"/>
      <c r="L63" s="356"/>
      <c r="M63" s="356"/>
    </row>
    <row r="64" spans="2:17">
      <c r="B64" s="386" t="str">
        <f>IF(ISBLANK('F COMP Year 1 Updates'!B64),"",'F COMP Year 1 Updates'!B64)</f>
        <v/>
      </c>
      <c r="C64" s="387"/>
      <c r="D64" s="387"/>
      <c r="E64" s="332"/>
      <c r="F64" s="332"/>
      <c r="G64" s="332"/>
      <c r="H64" s="332"/>
      <c r="I64" s="385"/>
      <c r="J64" s="331"/>
      <c r="K64" s="356"/>
      <c r="L64" s="356"/>
      <c r="M64" s="356"/>
    </row>
    <row r="65" spans="2:13" ht="15.75">
      <c r="B65" s="256" t="s">
        <v>395</v>
      </c>
      <c r="C65" s="336"/>
      <c r="D65" s="336"/>
      <c r="E65" s="336"/>
      <c r="F65" s="336"/>
      <c r="G65" s="336"/>
      <c r="H65" s="336"/>
      <c r="I65" s="336"/>
      <c r="J65" s="335"/>
      <c r="K65" s="356"/>
      <c r="L65" s="356"/>
      <c r="M65" s="356"/>
    </row>
    <row r="66" spans="2:13">
      <c r="B66" s="386" t="str">
        <f>IF(ISBLANK('F COMP Year 1 Updates'!B66),"",'F COMP Year 1 Updates'!B66)</f>
        <v/>
      </c>
      <c r="C66" s="387"/>
      <c r="D66" s="387"/>
      <c r="E66" s="332"/>
      <c r="F66" s="332"/>
      <c r="G66" s="332"/>
      <c r="H66" s="332"/>
      <c r="I66" s="385"/>
      <c r="J66" s="331"/>
      <c r="K66" s="356"/>
      <c r="L66" s="356"/>
      <c r="M66" s="356"/>
    </row>
    <row r="67" spans="2:13">
      <c r="B67" s="386" t="str">
        <f>IF(ISBLANK('F COMP Year 1 Updates'!B67),"",'F COMP Year 1 Updates'!B67)</f>
        <v/>
      </c>
      <c r="C67" s="387"/>
      <c r="D67" s="387"/>
      <c r="E67" s="332"/>
      <c r="F67" s="332"/>
      <c r="G67" s="332"/>
      <c r="H67" s="332"/>
      <c r="I67" s="385"/>
      <c r="J67" s="331"/>
      <c r="K67" s="356"/>
      <c r="L67" s="356"/>
      <c r="M67" s="356"/>
    </row>
    <row r="68" spans="2:13">
      <c r="B68" s="386" t="str">
        <f>IF(ISBLANK('F COMP Year 1 Updates'!B68),"",'F COMP Year 1 Updates'!B68)</f>
        <v/>
      </c>
      <c r="C68" s="387"/>
      <c r="D68" s="387"/>
      <c r="E68" s="332"/>
      <c r="F68" s="332"/>
      <c r="G68" s="332"/>
      <c r="H68" s="332"/>
      <c r="I68" s="385"/>
      <c r="J68" s="331"/>
      <c r="K68" s="356"/>
      <c r="L68" s="356"/>
      <c r="M68" s="356"/>
    </row>
    <row r="69" spans="2:13">
      <c r="B69" s="386" t="str">
        <f>IF(ISBLANK('F COMP Year 1 Updates'!B69),"",'F COMP Year 1 Updates'!B69)</f>
        <v/>
      </c>
      <c r="C69" s="387"/>
      <c r="D69" s="387"/>
      <c r="E69" s="332"/>
      <c r="F69" s="332"/>
      <c r="G69" s="332"/>
      <c r="H69" s="332"/>
      <c r="I69" s="385"/>
      <c r="J69" s="331"/>
      <c r="K69" s="356"/>
      <c r="L69" s="356"/>
      <c r="M69" s="356"/>
    </row>
    <row r="70" spans="2:13">
      <c r="B70" s="386" t="str">
        <f>IF(ISBLANK('F COMP Year 1 Updates'!B70),"",'F COMP Year 1 Updates'!B70)</f>
        <v/>
      </c>
      <c r="C70" s="387"/>
      <c r="D70" s="387"/>
      <c r="E70" s="332"/>
      <c r="F70" s="332"/>
      <c r="G70" s="332"/>
      <c r="H70" s="332"/>
      <c r="I70" s="385"/>
      <c r="J70" s="331"/>
      <c r="K70" s="356"/>
      <c r="L70" s="356"/>
      <c r="M70" s="356"/>
    </row>
    <row r="71" spans="2:13">
      <c r="B71" s="386" t="str">
        <f>IF(ISBLANK('F COMP Year 1 Updates'!B71),"",'F COMP Year 1 Updates'!B71)</f>
        <v/>
      </c>
      <c r="C71" s="387"/>
      <c r="D71" s="387"/>
      <c r="E71" s="332"/>
      <c r="F71" s="332"/>
      <c r="G71" s="332"/>
      <c r="H71" s="332"/>
      <c r="I71" s="385"/>
      <c r="J71" s="331"/>
      <c r="K71" s="356"/>
      <c r="L71" s="356"/>
      <c r="M71" s="356"/>
    </row>
    <row r="72" spans="2:13">
      <c r="B72" s="386" t="str">
        <f>IF(ISBLANK('F COMP Year 1 Updates'!B72),"",'F COMP Year 1 Updates'!B72)</f>
        <v/>
      </c>
      <c r="C72" s="387"/>
      <c r="D72" s="387"/>
      <c r="E72" s="332"/>
      <c r="F72" s="332"/>
      <c r="G72" s="332"/>
      <c r="H72" s="332"/>
      <c r="I72" s="385"/>
      <c r="J72" s="331"/>
      <c r="K72" s="356"/>
      <c r="L72" s="356"/>
      <c r="M72" s="356"/>
    </row>
    <row r="73" spans="2:13">
      <c r="B73" s="386" t="str">
        <f>IF(ISBLANK('F COMP Year 1 Updates'!B73),"",'F COMP Year 1 Updates'!B73)</f>
        <v/>
      </c>
      <c r="C73" s="387"/>
      <c r="D73" s="387"/>
      <c r="E73" s="332"/>
      <c r="F73" s="332"/>
      <c r="G73" s="332"/>
      <c r="H73" s="332"/>
      <c r="I73" s="385"/>
      <c r="J73" s="331"/>
      <c r="K73" s="356"/>
      <c r="L73" s="356"/>
      <c r="M73" s="356"/>
    </row>
    <row r="74" spans="2:13">
      <c r="B74" s="386" t="str">
        <f>IF(ISBLANK('F COMP Year 1 Updates'!B74),"",'F COMP Year 1 Updates'!B74)</f>
        <v/>
      </c>
      <c r="C74" s="387"/>
      <c r="D74" s="387"/>
      <c r="E74" s="332"/>
      <c r="F74" s="332"/>
      <c r="G74" s="332"/>
      <c r="H74" s="332"/>
      <c r="I74" s="385"/>
      <c r="J74" s="331"/>
      <c r="K74" s="356"/>
      <c r="L74" s="356"/>
      <c r="M74" s="356"/>
    </row>
    <row r="75" spans="2:13">
      <c r="B75" s="386" t="str">
        <f>IF(ISBLANK('F COMP Year 1 Updates'!B75),"",'F COMP Year 1 Updates'!B75)</f>
        <v/>
      </c>
      <c r="C75" s="387"/>
      <c r="D75" s="387"/>
      <c r="E75" s="332"/>
      <c r="F75" s="332"/>
      <c r="G75" s="332"/>
      <c r="H75" s="332"/>
      <c r="I75" s="385"/>
      <c r="J75" s="352"/>
      <c r="K75" s="356"/>
      <c r="L75" s="356"/>
      <c r="M75" s="356"/>
    </row>
    <row r="76" spans="2:13" s="267" customFormat="1" ht="15.75">
      <c r="B76" s="253" t="s">
        <v>394</v>
      </c>
      <c r="C76" s="350"/>
      <c r="D76" s="350"/>
      <c r="E76" s="350"/>
      <c r="F76" s="350"/>
      <c r="G76" s="350"/>
      <c r="H76" s="350"/>
      <c r="I76" s="350"/>
      <c r="J76" s="349"/>
    </row>
    <row r="77" spans="2:13" s="267" customFormat="1" ht="57">
      <c r="B77" s="341" t="s">
        <v>337</v>
      </c>
      <c r="C77" s="348"/>
      <c r="D77" s="348"/>
      <c r="E77" s="348"/>
      <c r="F77" s="348"/>
      <c r="G77" s="348"/>
      <c r="H77" s="348"/>
      <c r="I77" s="348"/>
      <c r="J77" s="347"/>
    </row>
    <row r="78" spans="2:13" ht="42.75">
      <c r="B78" s="251" t="s">
        <v>409</v>
      </c>
      <c r="C78" s="387"/>
      <c r="D78" s="387"/>
      <c r="E78" s="332"/>
      <c r="F78" s="332"/>
      <c r="G78" s="332"/>
      <c r="H78" s="332"/>
      <c r="I78" s="385"/>
      <c r="J78" s="331"/>
    </row>
    <row r="79" spans="2:13">
      <c r="B79" s="386" t="str">
        <f>IF(ISBLANK('F COMP Year 1 Updates'!B79),"",'F COMP Year 1 Updates'!B79)</f>
        <v/>
      </c>
      <c r="C79" s="387"/>
      <c r="D79" s="387"/>
      <c r="E79" s="332"/>
      <c r="F79" s="332"/>
      <c r="G79" s="332"/>
      <c r="H79" s="332"/>
      <c r="I79" s="385"/>
      <c r="J79" s="331"/>
    </row>
    <row r="80" spans="2:13">
      <c r="B80" s="386" t="str">
        <f>IF(ISBLANK('F COMP Year 1 Updates'!B80),"",'F COMP Year 1 Updates'!B80)</f>
        <v/>
      </c>
      <c r="C80" s="387"/>
      <c r="D80" s="387"/>
      <c r="E80" s="332"/>
      <c r="F80" s="332"/>
      <c r="G80" s="332"/>
      <c r="H80" s="332"/>
      <c r="I80" s="385"/>
      <c r="J80" s="331"/>
    </row>
    <row r="81" spans="2:13">
      <c r="B81" s="386" t="str">
        <f>IF(ISBLANK('F COMP Year 1 Updates'!B81),"",'F COMP Year 1 Updates'!B81)</f>
        <v/>
      </c>
      <c r="C81" s="387"/>
      <c r="D81" s="387"/>
      <c r="E81" s="332"/>
      <c r="F81" s="332"/>
      <c r="G81" s="332"/>
      <c r="H81" s="332"/>
      <c r="I81" s="385"/>
      <c r="J81" s="331"/>
    </row>
    <row r="82" spans="2:13">
      <c r="B82" s="386" t="str">
        <f>IF(ISBLANK('F COMP Year 1 Updates'!B82),"",'F COMP Year 1 Updates'!B82)</f>
        <v/>
      </c>
      <c r="C82" s="387"/>
      <c r="D82" s="387"/>
      <c r="E82" s="332"/>
      <c r="F82" s="332"/>
      <c r="G82" s="332"/>
      <c r="H82" s="332"/>
      <c r="I82" s="385"/>
      <c r="J82" s="331"/>
    </row>
    <row r="83" spans="2:13">
      <c r="B83" s="386" t="str">
        <f>IF(ISBLANK('F COMP Year 1 Updates'!B83),"",'F COMP Year 1 Updates'!B83)</f>
        <v/>
      </c>
      <c r="C83" s="387"/>
      <c r="D83" s="387"/>
      <c r="E83" s="332"/>
      <c r="F83" s="332"/>
      <c r="G83" s="332"/>
      <c r="H83" s="332"/>
      <c r="I83" s="385"/>
      <c r="J83" s="331"/>
    </row>
    <row r="84" spans="2:13">
      <c r="B84" s="386" t="str">
        <f>IF(ISBLANK('F COMP Year 1 Updates'!B84),"",'F COMP Year 1 Updates'!B84)</f>
        <v/>
      </c>
      <c r="C84" s="387"/>
      <c r="D84" s="387"/>
      <c r="E84" s="332"/>
      <c r="F84" s="332"/>
      <c r="G84" s="332"/>
      <c r="H84" s="332"/>
      <c r="I84" s="385"/>
      <c r="J84" s="331"/>
    </row>
    <row r="85" spans="2:13">
      <c r="B85" s="386" t="str">
        <f>IF(ISBLANK('F COMP Year 1 Updates'!B85),"",'F COMP Year 1 Updates'!B85)</f>
        <v/>
      </c>
      <c r="C85" s="387"/>
      <c r="D85" s="387"/>
      <c r="E85" s="332"/>
      <c r="F85" s="332"/>
      <c r="G85" s="332"/>
      <c r="H85" s="332"/>
      <c r="I85" s="385"/>
      <c r="J85" s="331"/>
    </row>
    <row r="86" spans="2:13">
      <c r="B86" s="386" t="str">
        <f>IF(ISBLANK('F COMP Year 1 Updates'!B86),"",'F COMP Year 1 Updates'!B86)</f>
        <v/>
      </c>
      <c r="C86" s="387"/>
      <c r="D86" s="387"/>
      <c r="E86" s="332"/>
      <c r="F86" s="332"/>
      <c r="G86" s="332"/>
      <c r="H86" s="332"/>
      <c r="I86" s="385"/>
      <c r="J86" s="331"/>
      <c r="K86" s="360"/>
    </row>
    <row r="87" spans="2:13">
      <c r="B87" s="386" t="str">
        <f>IF(ISBLANK('F COMP Year 1 Updates'!B87),"",'F COMP Year 1 Updates'!B87)</f>
        <v/>
      </c>
      <c r="C87" s="387"/>
      <c r="D87" s="387"/>
      <c r="E87" s="332"/>
      <c r="F87" s="332"/>
      <c r="G87" s="332"/>
      <c r="H87" s="332"/>
      <c r="I87" s="385"/>
      <c r="J87" s="331"/>
    </row>
    <row r="88" spans="2:13">
      <c r="B88" s="386" t="str">
        <f>IF(ISBLANK('F COMP Year 1 Updates'!B88),"",'F COMP Year 1 Updates'!B88)</f>
        <v/>
      </c>
      <c r="C88" s="387"/>
      <c r="D88" s="387"/>
      <c r="E88" s="332"/>
      <c r="F88" s="332"/>
      <c r="G88" s="332"/>
      <c r="H88" s="332"/>
      <c r="I88" s="385"/>
      <c r="J88" s="331"/>
    </row>
    <row r="89" spans="2:13">
      <c r="B89" s="386" t="str">
        <f>IF(ISBLANK('F COMP Year 1 Updates'!B89),"",'F COMP Year 1 Updates'!B89)</f>
        <v/>
      </c>
      <c r="C89" s="387"/>
      <c r="D89" s="387"/>
      <c r="E89" s="332"/>
      <c r="F89" s="332"/>
      <c r="G89" s="332"/>
      <c r="H89" s="332"/>
      <c r="I89" s="385"/>
      <c r="J89" s="331"/>
    </row>
    <row r="90" spans="2:13">
      <c r="B90" s="386" t="str">
        <f>IF(ISBLANK('F COMP Year 1 Updates'!B90),"",'F COMP Year 1 Updates'!B90)</f>
        <v/>
      </c>
      <c r="C90" s="387"/>
      <c r="D90" s="387"/>
      <c r="E90" s="332"/>
      <c r="F90" s="332"/>
      <c r="G90" s="332"/>
      <c r="H90" s="332"/>
      <c r="I90" s="385"/>
      <c r="J90" s="331"/>
    </row>
    <row r="91" spans="2:13">
      <c r="B91" s="386" t="str">
        <f>IF(ISBLANK('F COMP Year 1 Updates'!B91),"",'F COMP Year 1 Updates'!B91)</f>
        <v/>
      </c>
      <c r="C91" s="387"/>
      <c r="D91" s="387"/>
      <c r="E91" s="332"/>
      <c r="F91" s="332"/>
      <c r="G91" s="332"/>
      <c r="H91" s="332"/>
      <c r="I91" s="385"/>
      <c r="J91" s="331"/>
    </row>
    <row r="92" spans="2:13">
      <c r="B92" s="386" t="str">
        <f>IF(ISBLANK('F COMP Year 1 Updates'!B92),"",'F COMP Year 1 Updates'!B92)</f>
        <v/>
      </c>
      <c r="C92" s="387"/>
      <c r="D92" s="387"/>
      <c r="E92" s="332"/>
      <c r="F92" s="332"/>
      <c r="G92" s="332"/>
      <c r="H92" s="332"/>
      <c r="I92" s="385"/>
      <c r="J92" s="331"/>
    </row>
    <row r="93" spans="2:13">
      <c r="B93" s="386" t="str">
        <f>IF(ISBLANK('F COMP Year 1 Updates'!B93),"",'F COMP Year 1 Updates'!B93)</f>
        <v/>
      </c>
      <c r="C93" s="387"/>
      <c r="D93" s="387"/>
      <c r="E93" s="332"/>
      <c r="F93" s="332"/>
      <c r="G93" s="332"/>
      <c r="H93" s="332"/>
      <c r="I93" s="385"/>
      <c r="J93" s="331"/>
    </row>
    <row r="94" spans="2:13" ht="15">
      <c r="B94" s="242" t="s">
        <v>392</v>
      </c>
      <c r="C94" s="392">
        <f>+'F COMP Year 1 Updates'!F94</f>
        <v>0</v>
      </c>
      <c r="D94" s="392">
        <f>+'D COMP Budget'!D94</f>
        <v>0</v>
      </c>
      <c r="E94" s="313">
        <f>+SUM(E43:E47,E49:E53,E55:E64,E66:E75,E78:E93)</f>
        <v>0</v>
      </c>
      <c r="F94" s="313">
        <f>+SUM(F43:F47,F49:F53,F55:F64,F66:F75,F78:F93)</f>
        <v>0</v>
      </c>
      <c r="G94" s="313">
        <f>+SUM(G43:G47,G49:G53,G55:G64,G66:G75,G78:G93)</f>
        <v>0</v>
      </c>
      <c r="H94" s="313">
        <f>+SUM(H43:H47,H49:H53,H55:H64,H66:H75,H78:H93)</f>
        <v>0</v>
      </c>
      <c r="I94" s="358">
        <f>C94+H94</f>
        <v>0</v>
      </c>
      <c r="J94" s="345"/>
    </row>
    <row r="95" spans="2:13" ht="6.75" customHeight="1">
      <c r="D95" s="279"/>
      <c r="E95" s="279"/>
    </row>
    <row r="96" spans="2:13" ht="15">
      <c r="B96" s="344" t="s">
        <v>334</v>
      </c>
      <c r="C96" s="343"/>
      <c r="D96" s="343"/>
      <c r="E96" s="343"/>
      <c r="F96" s="343"/>
      <c r="G96" s="343"/>
      <c r="H96" s="343"/>
      <c r="I96" s="343"/>
      <c r="J96" s="342"/>
      <c r="K96" s="304"/>
      <c r="L96" s="304"/>
      <c r="M96" s="360"/>
    </row>
    <row r="97" spans="2:13" s="304" customFormat="1" ht="57">
      <c r="B97" s="341" t="s">
        <v>391</v>
      </c>
      <c r="C97" s="758"/>
      <c r="D97" s="758"/>
      <c r="E97" s="758"/>
      <c r="F97" s="758"/>
      <c r="G97" s="758"/>
      <c r="H97" s="758"/>
      <c r="I97" s="758"/>
      <c r="J97" s="758"/>
      <c r="K97" s="394"/>
      <c r="M97" s="393"/>
    </row>
    <row r="98" spans="2:13" ht="15">
      <c r="B98" s="256" t="s">
        <v>332</v>
      </c>
      <c r="C98" s="758"/>
      <c r="D98" s="758"/>
      <c r="E98" s="758"/>
      <c r="F98" s="758"/>
      <c r="G98" s="758"/>
      <c r="H98" s="758"/>
      <c r="I98" s="758"/>
      <c r="J98" s="758"/>
      <c r="K98" s="267"/>
    </row>
    <row r="99" spans="2:13">
      <c r="B99" s="386" t="str">
        <f>IF(ISBLANK('F COMP Year 1 Updates'!B99),"",'F COMP Year 1 Updates'!B99)</f>
        <v/>
      </c>
      <c r="C99" s="387"/>
      <c r="D99" s="387"/>
      <c r="E99" s="332"/>
      <c r="F99" s="332"/>
      <c r="G99" s="332"/>
      <c r="H99" s="332"/>
      <c r="I99" s="385"/>
      <c r="J99" s="331"/>
      <c r="K99" s="267"/>
      <c r="M99" s="360"/>
    </row>
    <row r="100" spans="2:13">
      <c r="B100" s="386" t="str">
        <f>IF(ISBLANK('F COMP Year 1 Updates'!B100),"",'F COMP Year 1 Updates'!B100)</f>
        <v/>
      </c>
      <c r="C100" s="387"/>
      <c r="D100" s="387"/>
      <c r="E100" s="332"/>
      <c r="F100" s="332"/>
      <c r="G100" s="332"/>
      <c r="H100" s="332"/>
      <c r="I100" s="385"/>
      <c r="J100" s="331"/>
      <c r="K100" s="390"/>
    </row>
    <row r="101" spans="2:13">
      <c r="B101" s="386" t="str">
        <f>IF(ISBLANK('F COMP Year 1 Updates'!B101),"",'F COMP Year 1 Updates'!B101)</f>
        <v/>
      </c>
      <c r="C101" s="387"/>
      <c r="D101" s="387"/>
      <c r="E101" s="332"/>
      <c r="F101" s="332"/>
      <c r="G101" s="332"/>
      <c r="H101" s="332"/>
      <c r="I101" s="385"/>
      <c r="J101" s="331"/>
      <c r="K101" s="390"/>
    </row>
    <row r="102" spans="2:13">
      <c r="B102" s="386" t="str">
        <f>IF(ISBLANK('F COMP Year 1 Updates'!B102),"",'F COMP Year 1 Updates'!B102)</f>
        <v/>
      </c>
      <c r="C102" s="387"/>
      <c r="D102" s="387"/>
      <c r="E102" s="332"/>
      <c r="F102" s="332"/>
      <c r="G102" s="332"/>
      <c r="H102" s="332"/>
      <c r="I102" s="385"/>
      <c r="J102" s="331"/>
      <c r="K102" s="390"/>
    </row>
    <row r="103" spans="2:13">
      <c r="B103" s="386" t="str">
        <f>IF(ISBLANK('F COMP Year 1 Updates'!B103),"",'F COMP Year 1 Updates'!B103)</f>
        <v/>
      </c>
      <c r="C103" s="387"/>
      <c r="D103" s="387"/>
      <c r="E103" s="332"/>
      <c r="F103" s="332"/>
      <c r="G103" s="332"/>
      <c r="H103" s="332"/>
      <c r="I103" s="385"/>
      <c r="J103" s="331"/>
      <c r="K103" s="390"/>
    </row>
    <row r="104" spans="2:13" ht="15.75">
      <c r="B104" s="256" t="s">
        <v>331</v>
      </c>
      <c r="C104" s="336"/>
      <c r="D104" s="336"/>
      <c r="E104" s="336"/>
      <c r="F104" s="336"/>
      <c r="G104" s="336"/>
      <c r="H104" s="336"/>
      <c r="I104" s="336"/>
      <c r="J104" s="335"/>
      <c r="K104" s="390"/>
    </row>
    <row r="105" spans="2:13">
      <c r="B105" s="386" t="str">
        <f>IF(ISBLANK('F COMP Year 1 Updates'!B105),"",'F COMP Year 1 Updates'!B105)</f>
        <v/>
      </c>
      <c r="C105" s="387"/>
      <c r="D105" s="387"/>
      <c r="E105" s="332"/>
      <c r="F105" s="332"/>
      <c r="G105" s="332"/>
      <c r="H105" s="332"/>
      <c r="I105" s="385"/>
      <c r="J105" s="331"/>
      <c r="K105" s="390"/>
    </row>
    <row r="106" spans="2:13">
      <c r="B106" s="386" t="str">
        <f>IF(ISBLANK('F COMP Year 1 Updates'!B106),"",'F COMP Year 1 Updates'!B106)</f>
        <v/>
      </c>
      <c r="C106" s="387"/>
      <c r="D106" s="387"/>
      <c r="E106" s="332"/>
      <c r="F106" s="332"/>
      <c r="G106" s="332"/>
      <c r="H106" s="332"/>
      <c r="I106" s="385"/>
      <c r="J106" s="331"/>
      <c r="K106" s="390"/>
    </row>
    <row r="107" spans="2:13">
      <c r="B107" s="386" t="str">
        <f>IF(ISBLANK('F COMP Year 1 Updates'!B107),"",'F COMP Year 1 Updates'!B107)</f>
        <v/>
      </c>
      <c r="C107" s="387"/>
      <c r="D107" s="387"/>
      <c r="E107" s="332"/>
      <c r="F107" s="332"/>
      <c r="G107" s="332"/>
      <c r="H107" s="332"/>
      <c r="I107" s="385"/>
      <c r="J107" s="331"/>
      <c r="K107" s="390"/>
    </row>
    <row r="108" spans="2:13">
      <c r="B108" s="386" t="str">
        <f>IF(ISBLANK('F COMP Year 1 Updates'!B108),"",'F COMP Year 1 Updates'!B108)</f>
        <v/>
      </c>
      <c r="C108" s="387"/>
      <c r="D108" s="387"/>
      <c r="E108" s="332"/>
      <c r="F108" s="332"/>
      <c r="G108" s="332"/>
      <c r="H108" s="332"/>
      <c r="I108" s="385"/>
      <c r="J108" s="331"/>
      <c r="K108" s="390"/>
    </row>
    <row r="109" spans="2:13">
      <c r="B109" s="386" t="str">
        <f>IF(ISBLANK('F COMP Year 1 Updates'!B109),"",'F COMP Year 1 Updates'!B109)</f>
        <v/>
      </c>
      <c r="C109" s="387"/>
      <c r="D109" s="387"/>
      <c r="E109" s="332"/>
      <c r="F109" s="332"/>
      <c r="G109" s="332"/>
      <c r="H109" s="332"/>
      <c r="I109" s="385"/>
      <c r="J109" s="331"/>
      <c r="K109" s="390"/>
    </row>
    <row r="110" spans="2:13" ht="15">
      <c r="B110" s="242" t="s">
        <v>330</v>
      </c>
      <c r="C110" s="392">
        <f>+'F COMP Year 1 Updates'!F110</f>
        <v>0</v>
      </c>
      <c r="D110" s="392">
        <f>+'D COMP Budget'!D110</f>
        <v>0</v>
      </c>
      <c r="E110" s="329">
        <f>+SUM(E105:E109,E99:E103)</f>
        <v>0</v>
      </c>
      <c r="F110" s="391">
        <f>+SUM(F105:F109,F99:F103)</f>
        <v>0</v>
      </c>
      <c r="G110" s="391">
        <f>+SUM(G105:G109,G99:G103)</f>
        <v>0</v>
      </c>
      <c r="H110" s="391">
        <f>+SUM(H105:H109,H99:H103)</f>
        <v>0</v>
      </c>
      <c r="I110" s="358">
        <f>C110+H110</f>
        <v>0</v>
      </c>
      <c r="J110" s="331"/>
      <c r="K110" s="390"/>
    </row>
    <row r="111" spans="2:13" ht="6.75" customHeight="1">
      <c r="B111" s="339"/>
      <c r="C111" s="338"/>
      <c r="D111" s="337"/>
      <c r="E111" s="337"/>
      <c r="F111" s="314"/>
      <c r="G111" s="314"/>
      <c r="H111" s="314"/>
      <c r="I111" s="314"/>
      <c r="K111" s="390"/>
    </row>
    <row r="112" spans="2:13" ht="15">
      <c r="B112" s="728" t="s">
        <v>390</v>
      </c>
      <c r="C112" s="728"/>
      <c r="D112" s="728"/>
      <c r="E112" s="728"/>
      <c r="F112" s="728"/>
      <c r="G112" s="728"/>
      <c r="H112" s="728"/>
      <c r="I112" s="728"/>
      <c r="J112" s="728"/>
      <c r="K112" s="390"/>
      <c r="L112" s="304"/>
    </row>
    <row r="113" spans="2:11" ht="15.75">
      <c r="B113" s="256" t="s">
        <v>328</v>
      </c>
      <c r="C113" s="336"/>
      <c r="D113" s="336"/>
      <c r="E113" s="336"/>
      <c r="F113" s="336"/>
      <c r="G113" s="336"/>
      <c r="H113" s="336"/>
      <c r="I113" s="336"/>
      <c r="J113" s="335"/>
      <c r="K113" s="390"/>
    </row>
    <row r="114" spans="2:11">
      <c r="B114" s="386" t="str">
        <f>IF(ISBLANK('F COMP Year 1 Updates'!B114),"",'F COMP Year 1 Updates'!B114)</f>
        <v/>
      </c>
      <c r="C114" s="387"/>
      <c r="D114" s="387"/>
      <c r="E114" s="332"/>
      <c r="F114" s="332"/>
      <c r="G114" s="332"/>
      <c r="H114" s="332"/>
      <c r="I114" s="385"/>
      <c r="J114" s="331"/>
      <c r="K114" s="390"/>
    </row>
    <row r="115" spans="2:11">
      <c r="B115" s="386" t="str">
        <f>IF(ISBLANK('F COMP Year 1 Updates'!B115),"",'F COMP Year 1 Updates'!B115)</f>
        <v/>
      </c>
      <c r="C115" s="387"/>
      <c r="D115" s="387"/>
      <c r="E115" s="332"/>
      <c r="F115" s="332"/>
      <c r="G115" s="332"/>
      <c r="H115" s="332"/>
      <c r="I115" s="385"/>
      <c r="J115" s="331"/>
      <c r="K115" s="390"/>
    </row>
    <row r="116" spans="2:11">
      <c r="B116" s="386" t="str">
        <f>IF(ISBLANK('F COMP Year 1 Updates'!B116),"",'F COMP Year 1 Updates'!B116)</f>
        <v/>
      </c>
      <c r="C116" s="387"/>
      <c r="D116" s="387"/>
      <c r="E116" s="332"/>
      <c r="F116" s="332"/>
      <c r="G116" s="332"/>
      <c r="H116" s="332"/>
      <c r="I116" s="385"/>
      <c r="J116" s="331"/>
      <c r="K116" s="390"/>
    </row>
    <row r="117" spans="2:11">
      <c r="B117" s="386" t="str">
        <f>IF(ISBLANK('F COMP Year 1 Updates'!B117),"",'F COMP Year 1 Updates'!B117)</f>
        <v/>
      </c>
      <c r="C117" s="387"/>
      <c r="D117" s="387"/>
      <c r="E117" s="332"/>
      <c r="F117" s="332"/>
      <c r="G117" s="332"/>
      <c r="H117" s="332"/>
      <c r="I117" s="385"/>
      <c r="J117" s="331"/>
      <c r="K117" s="390"/>
    </row>
    <row r="118" spans="2:11">
      <c r="B118" s="386" t="str">
        <f>IF(ISBLANK('F COMP Year 1 Updates'!B118),"",'F COMP Year 1 Updates'!B118)</f>
        <v/>
      </c>
      <c r="C118" s="387"/>
      <c r="D118" s="387"/>
      <c r="E118" s="332"/>
      <c r="F118" s="332"/>
      <c r="G118" s="332"/>
      <c r="H118" s="332"/>
      <c r="I118" s="385"/>
      <c r="J118" s="331"/>
      <c r="K118" s="390"/>
    </row>
    <row r="119" spans="2:11" ht="15.75">
      <c r="B119" s="256" t="s">
        <v>327</v>
      </c>
      <c r="C119" s="336"/>
      <c r="D119" s="336"/>
      <c r="E119" s="336"/>
      <c r="F119" s="336"/>
      <c r="G119" s="336"/>
      <c r="H119" s="336"/>
      <c r="I119" s="336"/>
      <c r="J119" s="335"/>
      <c r="K119" s="390"/>
    </row>
    <row r="120" spans="2:11">
      <c r="B120" s="386" t="str">
        <f>IF(ISBLANK('F COMP Year 1 Updates'!B120),"",'F COMP Year 1 Updates'!B120)</f>
        <v/>
      </c>
      <c r="C120" s="387"/>
      <c r="D120" s="387"/>
      <c r="E120" s="332"/>
      <c r="F120" s="332"/>
      <c r="G120" s="332"/>
      <c r="H120" s="332"/>
      <c r="I120" s="385"/>
      <c r="J120" s="331"/>
      <c r="K120" s="390"/>
    </row>
    <row r="121" spans="2:11">
      <c r="B121" s="386" t="str">
        <f>IF(ISBLANK('F COMP Year 1 Updates'!B121),"",'F COMP Year 1 Updates'!B121)</f>
        <v/>
      </c>
      <c r="C121" s="387"/>
      <c r="D121" s="387"/>
      <c r="E121" s="332"/>
      <c r="F121" s="332"/>
      <c r="G121" s="332"/>
      <c r="H121" s="332"/>
      <c r="I121" s="385"/>
      <c r="J121" s="331"/>
      <c r="K121" s="390"/>
    </row>
    <row r="122" spans="2:11">
      <c r="B122" s="386" t="str">
        <f>IF(ISBLANK('F COMP Year 1 Updates'!B122),"",'F COMP Year 1 Updates'!B122)</f>
        <v/>
      </c>
      <c r="C122" s="387"/>
      <c r="D122" s="387"/>
      <c r="E122" s="332"/>
      <c r="F122" s="332"/>
      <c r="G122" s="332"/>
      <c r="H122" s="332"/>
      <c r="I122" s="385"/>
      <c r="J122" s="331"/>
      <c r="K122" s="390"/>
    </row>
    <row r="123" spans="2:11">
      <c r="B123" s="386" t="str">
        <f>IF(ISBLANK('F COMP Year 1 Updates'!B123),"",'F COMP Year 1 Updates'!B123)</f>
        <v/>
      </c>
      <c r="C123" s="387"/>
      <c r="D123" s="387"/>
      <c r="E123" s="332"/>
      <c r="F123" s="332"/>
      <c r="G123" s="332"/>
      <c r="H123" s="332"/>
      <c r="I123" s="385"/>
      <c r="J123" s="331"/>
      <c r="K123" s="390"/>
    </row>
    <row r="124" spans="2:11">
      <c r="B124" s="386" t="str">
        <f>IF(ISBLANK('F COMP Year 1 Updates'!B124),"",'F COMP Year 1 Updates'!B124)</f>
        <v/>
      </c>
      <c r="C124" s="387"/>
      <c r="D124" s="387"/>
      <c r="E124" s="332"/>
      <c r="F124" s="332"/>
      <c r="G124" s="332"/>
      <c r="H124" s="332"/>
      <c r="I124" s="385"/>
      <c r="J124" s="331"/>
      <c r="K124" s="390"/>
    </row>
    <row r="125" spans="2:11" ht="15">
      <c r="B125" s="242" t="s">
        <v>389</v>
      </c>
      <c r="C125" s="392">
        <f>+'F COMP Year 1 Updates'!F125</f>
        <v>0</v>
      </c>
      <c r="D125" s="392">
        <f>+'D COMP Budget'!D125</f>
        <v>0</v>
      </c>
      <c r="E125" s="329">
        <f>+SUM(E120:E124,E114:E118)</f>
        <v>0</v>
      </c>
      <c r="F125" s="391">
        <f>+SUM(F120:F124,F114:F118)</f>
        <v>0</v>
      </c>
      <c r="G125" s="391">
        <f>+SUM(G120:G124,G114:G118)</f>
        <v>0</v>
      </c>
      <c r="H125" s="391">
        <f>+SUM(H120:H124,H114:H118)</f>
        <v>0</v>
      </c>
      <c r="I125" s="358">
        <f>C125+H125</f>
        <v>0</v>
      </c>
      <c r="J125" s="311"/>
      <c r="K125" s="390"/>
    </row>
    <row r="126" spans="2:11" ht="6.75" customHeight="1">
      <c r="C126" s="314"/>
      <c r="D126" s="269"/>
      <c r="E126" s="269"/>
      <c r="F126" s="314"/>
      <c r="G126" s="314"/>
      <c r="H126" s="314"/>
      <c r="I126" s="314"/>
      <c r="K126" s="267"/>
    </row>
    <row r="127" spans="2:11" ht="15">
      <c r="B127" s="327" t="s">
        <v>388</v>
      </c>
      <c r="C127" s="383">
        <f>+'F COMP Year 1 Updates'!F127</f>
        <v>0</v>
      </c>
      <c r="D127" s="383">
        <f>+'D COMP Budget'!D127</f>
        <v>0</v>
      </c>
      <c r="E127" s="313">
        <f>+E23+E94+E110+E125+E38</f>
        <v>0</v>
      </c>
      <c r="F127" s="313">
        <f>+F23+F94+F110+F125+F38</f>
        <v>0</v>
      </c>
      <c r="G127" s="313">
        <f>+G23+G94+G110+G125+G38</f>
        <v>0</v>
      </c>
      <c r="H127" s="313">
        <f>+H23+H94+H110+H125+H38</f>
        <v>0</v>
      </c>
      <c r="I127" s="358">
        <f>C127+H127</f>
        <v>0</v>
      </c>
      <c r="J127" s="311"/>
    </row>
    <row r="130" spans="2:10" ht="15">
      <c r="B130" s="728" t="s">
        <v>387</v>
      </c>
      <c r="C130" s="728"/>
      <c r="D130" s="728"/>
      <c r="E130" s="728"/>
      <c r="F130" s="728"/>
      <c r="G130" s="728"/>
      <c r="H130" s="728"/>
      <c r="I130" s="728"/>
      <c r="J130" s="728"/>
    </row>
    <row r="131" spans="2:10" ht="7.5" customHeight="1">
      <c r="B131" s="325"/>
      <c r="C131" s="326"/>
    </row>
    <row r="132" spans="2:10" ht="30">
      <c r="B132" s="325"/>
      <c r="C132" s="389" t="s">
        <v>421</v>
      </c>
      <c r="D132" s="389" t="s">
        <v>420</v>
      </c>
      <c r="E132" s="263" t="s">
        <v>419</v>
      </c>
      <c r="F132" s="263" t="s">
        <v>418</v>
      </c>
      <c r="G132" s="263" t="s">
        <v>417</v>
      </c>
      <c r="H132" s="263" t="s">
        <v>416</v>
      </c>
      <c r="I132" s="389" t="s">
        <v>415</v>
      </c>
      <c r="J132" s="322" t="s">
        <v>320</v>
      </c>
    </row>
    <row r="133" spans="2:10" ht="15">
      <c r="B133" s="763" t="s">
        <v>317</v>
      </c>
      <c r="C133" s="764"/>
      <c r="D133" s="764"/>
      <c r="E133" s="764"/>
      <c r="F133" s="764"/>
      <c r="G133" s="764"/>
      <c r="H133" s="764"/>
      <c r="I133" s="764"/>
      <c r="J133" s="764"/>
    </row>
    <row r="134" spans="2:10" ht="15">
      <c r="B134" s="256" t="s">
        <v>316</v>
      </c>
      <c r="C134" s="761"/>
      <c r="D134" s="761"/>
      <c r="E134" s="761"/>
      <c r="F134" s="761"/>
      <c r="G134" s="761"/>
      <c r="H134" s="761"/>
      <c r="I134" s="761"/>
      <c r="J134" s="762"/>
    </row>
    <row r="135" spans="2:10">
      <c r="B135" s="386" t="str">
        <f>IF(ISBLANK('F COMP Year 1 Updates'!B135),"",'F COMP Year 1 Updates'!B135)</f>
        <v/>
      </c>
      <c r="C135" s="387"/>
      <c r="D135" s="387"/>
      <c r="E135" s="332"/>
      <c r="F135" s="332"/>
      <c r="G135" s="332"/>
      <c r="H135" s="332"/>
      <c r="I135" s="385"/>
      <c r="J135" s="311"/>
    </row>
    <row r="136" spans="2:10">
      <c r="B136" s="386" t="str">
        <f>IF(ISBLANK('F COMP Year 1 Updates'!B136),"",'F COMP Year 1 Updates'!B136)</f>
        <v/>
      </c>
      <c r="C136" s="387"/>
      <c r="D136" s="387"/>
      <c r="E136" s="332"/>
      <c r="F136" s="332"/>
      <c r="G136" s="332"/>
      <c r="H136" s="332"/>
      <c r="I136" s="385"/>
      <c r="J136" s="311"/>
    </row>
    <row r="137" spans="2:10">
      <c r="B137" s="386" t="str">
        <f>IF(ISBLANK('F COMP Year 1 Updates'!B137),"",'F COMP Year 1 Updates'!B137)</f>
        <v/>
      </c>
      <c r="C137" s="387"/>
      <c r="D137" s="387"/>
      <c r="E137" s="332"/>
      <c r="F137" s="332"/>
      <c r="G137" s="332"/>
      <c r="H137" s="332"/>
      <c r="I137" s="385"/>
      <c r="J137" s="311"/>
    </row>
    <row r="138" spans="2:10">
      <c r="B138" s="386" t="str">
        <f>IF(ISBLANK('F COMP Year 1 Updates'!B138),"",'F COMP Year 1 Updates'!B138)</f>
        <v/>
      </c>
      <c r="C138" s="387"/>
      <c r="D138" s="387"/>
      <c r="E138" s="332"/>
      <c r="F138" s="332"/>
      <c r="G138" s="332"/>
      <c r="H138" s="332"/>
      <c r="I138" s="385"/>
      <c r="J138" s="311"/>
    </row>
    <row r="139" spans="2:10">
      <c r="B139" s="386" t="str">
        <f>IF(ISBLANK('F COMP Year 1 Updates'!B139),"",'F COMP Year 1 Updates'!B139)</f>
        <v/>
      </c>
      <c r="C139" s="387"/>
      <c r="D139" s="387"/>
      <c r="E139" s="332"/>
      <c r="F139" s="332"/>
      <c r="G139" s="332"/>
      <c r="H139" s="332"/>
      <c r="I139" s="385"/>
      <c r="J139" s="311"/>
    </row>
    <row r="140" spans="2:10" ht="15">
      <c r="B140" s="256" t="s">
        <v>315</v>
      </c>
      <c r="C140" s="761"/>
      <c r="D140" s="761"/>
      <c r="E140" s="761"/>
      <c r="F140" s="761"/>
      <c r="G140" s="761"/>
      <c r="H140" s="761"/>
      <c r="I140" s="761"/>
      <c r="J140" s="762"/>
    </row>
    <row r="141" spans="2:10">
      <c r="B141" s="386" t="str">
        <f>IF(ISBLANK('F COMP Year 1 Updates'!B141),"",'F COMP Year 1 Updates'!B141)</f>
        <v/>
      </c>
      <c r="C141" s="387"/>
      <c r="D141" s="387"/>
      <c r="E141" s="332"/>
      <c r="F141" s="332"/>
      <c r="G141" s="332"/>
      <c r="H141" s="332"/>
      <c r="I141" s="385"/>
      <c r="J141" s="311"/>
    </row>
    <row r="142" spans="2:10">
      <c r="B142" s="386" t="str">
        <f>IF(ISBLANK('F COMP Year 1 Updates'!B142),"",'F COMP Year 1 Updates'!B142)</f>
        <v/>
      </c>
      <c r="C142" s="387"/>
      <c r="D142" s="387"/>
      <c r="E142" s="332"/>
      <c r="F142" s="332"/>
      <c r="G142" s="332"/>
      <c r="H142" s="332"/>
      <c r="I142" s="385"/>
      <c r="J142" s="311"/>
    </row>
    <row r="143" spans="2:10">
      <c r="B143" s="386" t="str">
        <f>IF(ISBLANK('F COMP Year 1 Updates'!B143),"",'F COMP Year 1 Updates'!B143)</f>
        <v/>
      </c>
      <c r="C143" s="387"/>
      <c r="D143" s="387"/>
      <c r="E143" s="332"/>
      <c r="F143" s="332"/>
      <c r="G143" s="332"/>
      <c r="H143" s="332"/>
      <c r="I143" s="385"/>
      <c r="J143" s="311"/>
    </row>
    <row r="144" spans="2:10">
      <c r="B144" s="386" t="str">
        <f>IF(ISBLANK('F COMP Year 1 Updates'!B144),"",'F COMP Year 1 Updates'!B144)</f>
        <v/>
      </c>
      <c r="C144" s="387"/>
      <c r="D144" s="387"/>
      <c r="E144" s="332"/>
      <c r="F144" s="332"/>
      <c r="G144" s="332"/>
      <c r="H144" s="332"/>
      <c r="I144" s="385"/>
      <c r="J144" s="311"/>
    </row>
    <row r="145" spans="2:10">
      <c r="B145" s="386" t="str">
        <f>IF(ISBLANK('F COMP Year 1 Updates'!B145),"",'F COMP Year 1 Updates'!B145)</f>
        <v/>
      </c>
      <c r="C145" s="387"/>
      <c r="D145" s="387"/>
      <c r="E145" s="332"/>
      <c r="F145" s="332"/>
      <c r="G145" s="332"/>
      <c r="H145" s="332"/>
      <c r="I145" s="385"/>
      <c r="J145" s="311"/>
    </row>
    <row r="146" spans="2:10" ht="15">
      <c r="B146" s="253" t="s">
        <v>314</v>
      </c>
      <c r="C146" s="761"/>
      <c r="D146" s="761"/>
      <c r="E146" s="761"/>
      <c r="F146" s="761"/>
      <c r="G146" s="761"/>
      <c r="H146" s="761"/>
      <c r="I146" s="761"/>
      <c r="J146" s="762"/>
    </row>
    <row r="147" spans="2:10">
      <c r="B147" s="386" t="str">
        <f>IF(ISBLANK('F COMP Year 1 Updates'!B147),"",'F COMP Year 1 Updates'!B147)</f>
        <v/>
      </c>
      <c r="C147" s="387"/>
      <c r="D147" s="387"/>
      <c r="E147" s="332"/>
      <c r="F147" s="332"/>
      <c r="G147" s="332"/>
      <c r="H147" s="332"/>
      <c r="I147" s="385"/>
      <c r="J147" s="311"/>
    </row>
    <row r="148" spans="2:10">
      <c r="B148" s="386" t="str">
        <f>IF(ISBLANK('F COMP Year 1 Updates'!B148),"",'F COMP Year 1 Updates'!B148)</f>
        <v/>
      </c>
      <c r="C148" s="387"/>
      <c r="D148" s="387"/>
      <c r="E148" s="332"/>
      <c r="F148" s="332"/>
      <c r="G148" s="332"/>
      <c r="H148" s="332"/>
      <c r="I148" s="385"/>
      <c r="J148" s="311"/>
    </row>
    <row r="149" spans="2:10">
      <c r="B149" s="386" t="str">
        <f>IF(ISBLANK('F COMP Year 1 Updates'!B149),"",'F COMP Year 1 Updates'!B149)</f>
        <v/>
      </c>
      <c r="C149" s="387"/>
      <c r="D149" s="387"/>
      <c r="E149" s="332"/>
      <c r="F149" s="332"/>
      <c r="G149" s="332"/>
      <c r="H149" s="332"/>
      <c r="I149" s="385"/>
      <c r="J149" s="311"/>
    </row>
    <row r="150" spans="2:10">
      <c r="B150" s="386" t="str">
        <f>IF(ISBLANK('F COMP Year 1 Updates'!B150),"",'F COMP Year 1 Updates'!B150)</f>
        <v/>
      </c>
      <c r="C150" s="387"/>
      <c r="D150" s="387"/>
      <c r="E150" s="332"/>
      <c r="F150" s="332"/>
      <c r="G150" s="332"/>
      <c r="H150" s="332"/>
      <c r="I150" s="385"/>
      <c r="J150" s="311"/>
    </row>
    <row r="151" spans="2:10">
      <c r="B151" s="386" t="str">
        <f>IF(ISBLANK('F COMP Year 1 Updates'!B151),"",'F COMP Year 1 Updates'!B151)</f>
        <v/>
      </c>
      <c r="C151" s="387"/>
      <c r="D151" s="387"/>
      <c r="E151" s="332"/>
      <c r="F151" s="332"/>
      <c r="G151" s="332"/>
      <c r="H151" s="332"/>
      <c r="I151" s="385"/>
      <c r="J151" s="311"/>
    </row>
    <row r="152" spans="2:10" ht="15">
      <c r="B152" s="253" t="s">
        <v>313</v>
      </c>
      <c r="C152" s="761"/>
      <c r="D152" s="761"/>
      <c r="E152" s="761"/>
      <c r="F152" s="761"/>
      <c r="G152" s="761"/>
      <c r="H152" s="761"/>
      <c r="I152" s="761"/>
      <c r="J152" s="762"/>
    </row>
    <row r="153" spans="2:10">
      <c r="B153" s="386" t="str">
        <f>IF(ISBLANK('F COMP Year 1 Updates'!B153),"",'F COMP Year 1 Updates'!B153)</f>
        <v/>
      </c>
      <c r="C153" s="387"/>
      <c r="D153" s="387"/>
      <c r="E153" s="332"/>
      <c r="F153" s="332"/>
      <c r="G153" s="332"/>
      <c r="H153" s="332"/>
      <c r="I153" s="385"/>
      <c r="J153" s="311"/>
    </row>
    <row r="154" spans="2:10">
      <c r="B154" s="386" t="str">
        <f>IF(ISBLANK('F COMP Year 1 Updates'!B154),"",'F COMP Year 1 Updates'!B154)</f>
        <v/>
      </c>
      <c r="C154" s="387"/>
      <c r="D154" s="387"/>
      <c r="E154" s="332"/>
      <c r="F154" s="332"/>
      <c r="G154" s="332"/>
      <c r="H154" s="332"/>
      <c r="I154" s="385"/>
      <c r="J154" s="311"/>
    </row>
    <row r="155" spans="2:10">
      <c r="B155" s="386" t="str">
        <f>IF(ISBLANK('F COMP Year 1 Updates'!B155),"",'F COMP Year 1 Updates'!B155)</f>
        <v/>
      </c>
      <c r="C155" s="387"/>
      <c r="D155" s="387"/>
      <c r="E155" s="332"/>
      <c r="F155" s="332"/>
      <c r="G155" s="332"/>
      <c r="H155" s="332"/>
      <c r="I155" s="385"/>
      <c r="J155" s="311"/>
    </row>
    <row r="156" spans="2:10">
      <c r="B156" s="386" t="str">
        <f>IF(ISBLANK('F COMP Year 1 Updates'!B156),"",'F COMP Year 1 Updates'!B156)</f>
        <v/>
      </c>
      <c r="C156" s="387"/>
      <c r="D156" s="387"/>
      <c r="E156" s="332"/>
      <c r="F156" s="332"/>
      <c r="G156" s="332"/>
      <c r="H156" s="332"/>
      <c r="I156" s="385"/>
      <c r="J156" s="311"/>
    </row>
    <row r="157" spans="2:10">
      <c r="B157" s="386" t="str">
        <f>IF(ISBLANK('F COMP Year 1 Updates'!B157),"",'F COMP Year 1 Updates'!B157)</f>
        <v/>
      </c>
      <c r="C157" s="387"/>
      <c r="D157" s="387"/>
      <c r="E157" s="332"/>
      <c r="F157" s="332"/>
      <c r="G157" s="332"/>
      <c r="H157" s="332"/>
      <c r="I157" s="385"/>
      <c r="J157" s="311"/>
    </row>
    <row r="158" spans="2:10" ht="15">
      <c r="B158" s="253" t="s">
        <v>312</v>
      </c>
      <c r="C158" s="761"/>
      <c r="D158" s="761"/>
      <c r="E158" s="761"/>
      <c r="F158" s="761"/>
      <c r="G158" s="761"/>
      <c r="H158" s="761"/>
      <c r="I158" s="761"/>
      <c r="J158" s="762"/>
    </row>
    <row r="159" spans="2:10">
      <c r="B159" s="386" t="str">
        <f>IF(ISBLANK('F COMP Year 1 Updates'!B159),"",'F COMP Year 1 Updates'!B159)</f>
        <v/>
      </c>
      <c r="C159" s="387"/>
      <c r="D159" s="387"/>
      <c r="E159" s="332"/>
      <c r="F159" s="332"/>
      <c r="G159" s="332"/>
      <c r="H159" s="332"/>
      <c r="I159" s="385"/>
      <c r="J159" s="311"/>
    </row>
    <row r="160" spans="2:10">
      <c r="B160" s="386" t="str">
        <f>IF(ISBLANK('F COMP Year 1 Updates'!B160),"",'F COMP Year 1 Updates'!B160)</f>
        <v/>
      </c>
      <c r="C160" s="387"/>
      <c r="D160" s="387"/>
      <c r="E160" s="332"/>
      <c r="F160" s="332"/>
      <c r="G160" s="332"/>
      <c r="H160" s="332"/>
      <c r="I160" s="385"/>
      <c r="J160" s="311"/>
    </row>
    <row r="161" spans="2:10">
      <c r="B161" s="386" t="str">
        <f>IF(ISBLANK('F COMP Year 1 Updates'!B161),"",'F COMP Year 1 Updates'!B161)</f>
        <v/>
      </c>
      <c r="C161" s="387"/>
      <c r="D161" s="387"/>
      <c r="E161" s="332"/>
      <c r="F161" s="332"/>
      <c r="G161" s="332"/>
      <c r="H161" s="332"/>
      <c r="I161" s="385"/>
      <c r="J161" s="311"/>
    </row>
    <row r="162" spans="2:10">
      <c r="B162" s="386" t="str">
        <f>IF(ISBLANK('F COMP Year 1 Updates'!B162),"",'F COMP Year 1 Updates'!B162)</f>
        <v/>
      </c>
      <c r="C162" s="387"/>
      <c r="D162" s="387"/>
      <c r="E162" s="332"/>
      <c r="F162" s="332"/>
      <c r="G162" s="332"/>
      <c r="H162" s="332"/>
      <c r="I162" s="385"/>
      <c r="J162" s="311"/>
    </row>
    <row r="163" spans="2:10">
      <c r="B163" s="386" t="str">
        <f>IF(ISBLANK('F COMP Year 1 Updates'!B163),"",'F COMP Year 1 Updates'!B163)</f>
        <v/>
      </c>
      <c r="C163" s="387"/>
      <c r="D163" s="387"/>
      <c r="E163" s="332"/>
      <c r="F163" s="332"/>
      <c r="G163" s="332"/>
      <c r="H163" s="332"/>
      <c r="I163" s="385"/>
      <c r="J163" s="311"/>
    </row>
    <row r="164" spans="2:10" ht="15">
      <c r="B164" s="242" t="s">
        <v>311</v>
      </c>
      <c r="C164" s="383">
        <f>+'F COMP Year 1 Updates'!F164</f>
        <v>0</v>
      </c>
      <c r="D164" s="392">
        <f>+'D COMP Budget'!D164</f>
        <v>0</v>
      </c>
      <c r="E164" s="313">
        <f>+SUM(E159:E163,E135:E139,E147:E151,E141:E145,E153:E157)</f>
        <v>0</v>
      </c>
      <c r="F164" s="313">
        <f>+SUM(F159:F163,F135:F139,F147:F151,F141:F145,F153:F157)</f>
        <v>0</v>
      </c>
      <c r="G164" s="313">
        <f>+SUM(G159:G163,G135:G139,G147:G151,G141:G145,G153:G157)</f>
        <v>0</v>
      </c>
      <c r="H164" s="313">
        <f>+SUM(H159:H163,H135:H139,H147:H151,H141:H145,H153:H157)</f>
        <v>0</v>
      </c>
      <c r="I164" s="358">
        <f>C164+H164</f>
        <v>0</v>
      </c>
      <c r="J164" s="311"/>
    </row>
    <row r="165" spans="2:10" s="267" customFormat="1" ht="6.75" customHeight="1">
      <c r="C165" s="319"/>
      <c r="D165" s="319"/>
      <c r="E165" s="319"/>
      <c r="F165" s="319"/>
      <c r="G165" s="319"/>
      <c r="H165" s="319"/>
      <c r="I165" s="319"/>
    </row>
    <row r="166" spans="2:10" ht="15">
      <c r="B166" s="765" t="s">
        <v>310</v>
      </c>
      <c r="C166" s="766"/>
      <c r="D166" s="766"/>
      <c r="E166" s="766"/>
      <c r="F166" s="766"/>
      <c r="G166" s="766"/>
      <c r="H166" s="766"/>
      <c r="I166" s="766"/>
      <c r="J166" s="766"/>
    </row>
    <row r="167" spans="2:10">
      <c r="B167" s="321" t="s">
        <v>309</v>
      </c>
      <c r="C167" s="385"/>
      <c r="D167" s="385"/>
      <c r="E167" s="316"/>
      <c r="F167" s="316"/>
      <c r="G167" s="316"/>
      <c r="H167" s="316"/>
      <c r="I167" s="385"/>
      <c r="J167" s="311"/>
    </row>
    <row r="168" spans="2:10">
      <c r="B168" s="321" t="s">
        <v>308</v>
      </c>
      <c r="C168" s="385"/>
      <c r="D168" s="385"/>
      <c r="E168" s="316"/>
      <c r="F168" s="316"/>
      <c r="G168" s="316"/>
      <c r="H168" s="316"/>
      <c r="I168" s="385"/>
      <c r="J168" s="311"/>
    </row>
    <row r="169" spans="2:10">
      <c r="B169" s="321" t="s">
        <v>307</v>
      </c>
      <c r="C169" s="385"/>
      <c r="D169" s="385"/>
      <c r="E169" s="316"/>
      <c r="F169" s="316"/>
      <c r="G169" s="316"/>
      <c r="H169" s="316"/>
      <c r="I169" s="385"/>
      <c r="J169" s="311"/>
    </row>
    <row r="170" spans="2:10">
      <c r="B170" s="321" t="s">
        <v>306</v>
      </c>
      <c r="C170" s="385"/>
      <c r="D170" s="385"/>
      <c r="E170" s="316"/>
      <c r="F170" s="316"/>
      <c r="G170" s="316"/>
      <c r="H170" s="316"/>
      <c r="I170" s="385"/>
      <c r="J170" s="311"/>
    </row>
    <row r="171" spans="2:10" ht="15">
      <c r="B171" s="253" t="s">
        <v>305</v>
      </c>
      <c r="C171" s="761"/>
      <c r="D171" s="761"/>
      <c r="E171" s="761"/>
      <c r="F171" s="761"/>
      <c r="G171" s="761"/>
      <c r="H171" s="761"/>
      <c r="I171" s="761"/>
      <c r="J171" s="762"/>
    </row>
    <row r="172" spans="2:10">
      <c r="B172" s="386" t="str">
        <f>IF(ISBLANK('F COMP Year 1 Updates'!B172),"",'F COMP Year 1 Updates'!B172)</f>
        <v/>
      </c>
      <c r="C172" s="387"/>
      <c r="D172" s="387"/>
      <c r="E172" s="332"/>
      <c r="F172" s="332"/>
      <c r="G172" s="332"/>
      <c r="H172" s="332"/>
      <c r="I172" s="385"/>
      <c r="J172" s="311"/>
    </row>
    <row r="173" spans="2:10">
      <c r="B173" s="386" t="str">
        <f>IF(ISBLANK('F COMP Year 1 Updates'!B173),"",'F COMP Year 1 Updates'!B173)</f>
        <v/>
      </c>
      <c r="C173" s="387"/>
      <c r="D173" s="387"/>
      <c r="E173" s="332"/>
      <c r="F173" s="332"/>
      <c r="G173" s="332"/>
      <c r="H173" s="332"/>
      <c r="I173" s="385"/>
      <c r="J173" s="311"/>
    </row>
    <row r="174" spans="2:10">
      <c r="B174" s="386" t="str">
        <f>IF(ISBLANK('F COMP Year 1 Updates'!B174),"",'F COMP Year 1 Updates'!B174)</f>
        <v/>
      </c>
      <c r="C174" s="387"/>
      <c r="D174" s="387"/>
      <c r="E174" s="332"/>
      <c r="F174" s="332"/>
      <c r="G174" s="332"/>
      <c r="H174" s="332"/>
      <c r="I174" s="385"/>
      <c r="J174" s="311"/>
    </row>
    <row r="175" spans="2:10">
      <c r="B175" s="386" t="str">
        <f>IF(ISBLANK('F COMP Year 1 Updates'!B175),"",'F COMP Year 1 Updates'!B175)</f>
        <v/>
      </c>
      <c r="C175" s="387"/>
      <c r="D175" s="387"/>
      <c r="E175" s="332"/>
      <c r="F175" s="332"/>
      <c r="G175" s="332"/>
      <c r="H175" s="332"/>
      <c r="I175" s="385"/>
      <c r="J175" s="311"/>
    </row>
    <row r="176" spans="2:10">
      <c r="B176" s="386" t="str">
        <f>IF(ISBLANK('F COMP Year 1 Updates'!B176),"",'F COMP Year 1 Updates'!B176)</f>
        <v/>
      </c>
      <c r="C176" s="387"/>
      <c r="D176" s="387"/>
      <c r="E176" s="332"/>
      <c r="F176" s="332"/>
      <c r="G176" s="332"/>
      <c r="H176" s="332"/>
      <c r="I176" s="385"/>
      <c r="J176" s="311"/>
    </row>
    <row r="177" spans="2:10" ht="15">
      <c r="B177" s="242" t="s">
        <v>304</v>
      </c>
      <c r="C177" s="383">
        <f>+'F COMP Year 1 Updates'!F177</f>
        <v>0</v>
      </c>
      <c r="D177" s="392">
        <f>+'D COMP Budget'!D177</f>
        <v>0</v>
      </c>
      <c r="E177" s="313">
        <f>+SUM(E172:E176,E167:E170)</f>
        <v>0</v>
      </c>
      <c r="F177" s="388">
        <f>+SUM(F172:F176,F167:F170)</f>
        <v>0</v>
      </c>
      <c r="G177" s="388">
        <f>+SUM(G172:G176,G167:G170)</f>
        <v>0</v>
      </c>
      <c r="H177" s="388">
        <f>+SUM(H172:H176,H167:H170)</f>
        <v>0</v>
      </c>
      <c r="I177" s="358">
        <f>C177+H177</f>
        <v>0</v>
      </c>
      <c r="J177" s="311"/>
    </row>
    <row r="178" spans="2:10" s="267" customFormat="1" ht="6.75" customHeight="1">
      <c r="C178" s="319"/>
      <c r="D178" s="319"/>
      <c r="E178" s="319"/>
      <c r="F178" s="319"/>
      <c r="G178" s="319"/>
      <c r="H178" s="319"/>
      <c r="I178" s="319"/>
    </row>
    <row r="179" spans="2:10" ht="15">
      <c r="B179" s="765" t="s">
        <v>303</v>
      </c>
      <c r="C179" s="766"/>
      <c r="D179" s="766"/>
      <c r="E179" s="766"/>
      <c r="F179" s="766"/>
      <c r="G179" s="766"/>
      <c r="H179" s="766"/>
      <c r="I179" s="766"/>
      <c r="J179" s="766"/>
    </row>
    <row r="180" spans="2:10" ht="33" customHeight="1">
      <c r="B180" s="251" t="s">
        <v>382</v>
      </c>
      <c r="C180" s="306">
        <f>+'F COMP Year 1 Updates'!F180</f>
        <v>0</v>
      </c>
      <c r="D180" s="408">
        <f>+'D COMP Budget'!D180</f>
        <v>0</v>
      </c>
      <c r="E180" s="332"/>
      <c r="F180" s="316"/>
      <c r="G180" s="316"/>
      <c r="H180" s="316"/>
      <c r="I180" s="315">
        <f>C180+H180</f>
        <v>0</v>
      </c>
      <c r="J180" s="311"/>
    </row>
    <row r="181" spans="2:10" ht="28.5">
      <c r="B181" s="251" t="s">
        <v>301</v>
      </c>
      <c r="C181" s="387"/>
      <c r="D181" s="387"/>
      <c r="E181" s="332"/>
      <c r="F181" s="332"/>
      <c r="G181" s="332"/>
      <c r="H181" s="332"/>
      <c r="I181" s="385"/>
      <c r="J181" s="311"/>
    </row>
    <row r="182" spans="2:10" ht="15">
      <c r="B182" s="318" t="s">
        <v>381</v>
      </c>
      <c r="C182" s="761"/>
      <c r="D182" s="761"/>
      <c r="E182" s="761"/>
      <c r="F182" s="761"/>
      <c r="G182" s="761"/>
      <c r="H182" s="761"/>
      <c r="I182" s="761"/>
      <c r="J182" s="762"/>
    </row>
    <row r="183" spans="2:10">
      <c r="B183" s="386" t="str">
        <f>IF(ISBLANK('F COMP Year 1 Updates'!B183),"",'F COMP Year 1 Updates'!B183)</f>
        <v/>
      </c>
      <c r="C183" s="385"/>
      <c r="D183" s="387"/>
      <c r="E183" s="332"/>
      <c r="F183" s="316"/>
      <c r="G183" s="316"/>
      <c r="H183" s="316"/>
      <c r="I183" s="385"/>
      <c r="J183" s="311"/>
    </row>
    <row r="184" spans="2:10">
      <c r="B184" s="386" t="str">
        <f>IF(ISBLANK('F COMP Year 1 Updates'!B184),"",'F COMP Year 1 Updates'!B184)</f>
        <v/>
      </c>
      <c r="C184" s="385"/>
      <c r="D184" s="387"/>
      <c r="E184" s="332"/>
      <c r="F184" s="316"/>
      <c r="G184" s="316"/>
      <c r="H184" s="316"/>
      <c r="I184" s="385"/>
      <c r="J184" s="311"/>
    </row>
    <row r="185" spans="2:10">
      <c r="B185" s="386" t="str">
        <f>IF(ISBLANK('F COMP Year 1 Updates'!B185),"",'F COMP Year 1 Updates'!B185)</f>
        <v/>
      </c>
      <c r="C185" s="385"/>
      <c r="D185" s="387"/>
      <c r="E185" s="332"/>
      <c r="F185" s="316"/>
      <c r="G185" s="316"/>
      <c r="H185" s="316"/>
      <c r="I185" s="385"/>
      <c r="J185" s="311"/>
    </row>
    <row r="186" spans="2:10">
      <c r="B186" s="386" t="str">
        <f>IF(ISBLANK('F COMP Year 1 Updates'!B186),"",'F COMP Year 1 Updates'!B186)</f>
        <v/>
      </c>
      <c r="C186" s="385"/>
      <c r="D186" s="387"/>
      <c r="E186" s="332"/>
      <c r="F186" s="316"/>
      <c r="G186" s="316"/>
      <c r="H186" s="316"/>
      <c r="I186" s="385"/>
      <c r="J186" s="311"/>
    </row>
    <row r="187" spans="2:10">
      <c r="B187" s="386" t="str">
        <f>IF(ISBLANK('F COMP Year 1 Updates'!B187),"",'F COMP Year 1 Updates'!B187)</f>
        <v/>
      </c>
      <c r="C187" s="385"/>
      <c r="D187" s="387"/>
      <c r="E187" s="332"/>
      <c r="F187" s="316"/>
      <c r="G187" s="316"/>
      <c r="H187" s="316"/>
      <c r="I187" s="385"/>
      <c r="J187" s="311"/>
    </row>
    <row r="188" spans="2:10" ht="15">
      <c r="B188" s="253" t="s">
        <v>299</v>
      </c>
      <c r="C188" s="761"/>
      <c r="D188" s="761"/>
      <c r="E188" s="761"/>
      <c r="F188" s="761"/>
      <c r="G188" s="761"/>
      <c r="H188" s="761"/>
      <c r="I188" s="761"/>
      <c r="J188" s="762"/>
    </row>
    <row r="189" spans="2:10">
      <c r="B189" s="386" t="str">
        <f>IF(ISBLANK('F COMP Year 1 Updates'!B189),"",'F COMP Year 1 Updates'!B189)</f>
        <v/>
      </c>
      <c r="C189" s="385"/>
      <c r="D189" s="385"/>
      <c r="E189" s="316"/>
      <c r="F189" s="316"/>
      <c r="G189" s="316"/>
      <c r="H189" s="316"/>
      <c r="I189" s="385"/>
      <c r="J189" s="311"/>
    </row>
    <row r="190" spans="2:10">
      <c r="B190" s="386" t="str">
        <f>IF(ISBLANK('F COMP Year 1 Updates'!B190),"",'F COMP Year 1 Updates'!B190)</f>
        <v/>
      </c>
      <c r="C190" s="385"/>
      <c r="D190" s="385"/>
      <c r="E190" s="316"/>
      <c r="F190" s="316"/>
      <c r="G190" s="316"/>
      <c r="H190" s="316"/>
      <c r="I190" s="385"/>
      <c r="J190" s="311"/>
    </row>
    <row r="191" spans="2:10">
      <c r="B191" s="386" t="str">
        <f>IF(ISBLANK('F COMP Year 1 Updates'!B191),"",'F COMP Year 1 Updates'!B191)</f>
        <v/>
      </c>
      <c r="C191" s="385"/>
      <c r="D191" s="385"/>
      <c r="E191" s="316"/>
      <c r="F191" s="316"/>
      <c r="G191" s="316"/>
      <c r="H191" s="316"/>
      <c r="I191" s="385"/>
      <c r="J191" s="311"/>
    </row>
    <row r="192" spans="2:10">
      <c r="B192" s="386" t="str">
        <f>IF(ISBLANK('F COMP Year 1 Updates'!B192),"",'F COMP Year 1 Updates'!B192)</f>
        <v/>
      </c>
      <c r="C192" s="385"/>
      <c r="D192" s="385"/>
      <c r="E192" s="316"/>
      <c r="F192" s="316"/>
      <c r="G192" s="316"/>
      <c r="H192" s="316"/>
      <c r="I192" s="385"/>
      <c r="J192" s="311"/>
    </row>
    <row r="193" spans="2:10">
      <c r="B193" s="386" t="str">
        <f>IF(ISBLANK('F COMP Year 1 Updates'!B193),"",'F COMP Year 1 Updates'!B193)</f>
        <v/>
      </c>
      <c r="C193" s="385"/>
      <c r="D193" s="385"/>
      <c r="E193" s="316"/>
      <c r="F193" s="316"/>
      <c r="G193" s="316"/>
      <c r="H193" s="316"/>
      <c r="I193" s="385"/>
      <c r="J193" s="311"/>
    </row>
    <row r="194" spans="2:10" ht="15">
      <c r="B194" s="253" t="s">
        <v>63</v>
      </c>
      <c r="C194" s="761"/>
      <c r="D194" s="761"/>
      <c r="E194" s="761"/>
      <c r="F194" s="761"/>
      <c r="G194" s="761"/>
      <c r="H194" s="761"/>
      <c r="I194" s="761"/>
      <c r="J194" s="762"/>
    </row>
    <row r="195" spans="2:10">
      <c r="B195" s="386" t="str">
        <f>IF(ISBLANK('F COMP Year 1 Updates'!B195),"",'F COMP Year 1 Updates'!B195)</f>
        <v/>
      </c>
      <c r="C195" s="385"/>
      <c r="D195" s="385"/>
      <c r="E195" s="316"/>
      <c r="F195" s="316"/>
      <c r="G195" s="316"/>
      <c r="H195" s="316"/>
      <c r="I195" s="385"/>
      <c r="J195" s="311"/>
    </row>
    <row r="196" spans="2:10">
      <c r="B196" s="386" t="str">
        <f>IF(ISBLANK('F COMP Year 1 Updates'!B196),"",'F COMP Year 1 Updates'!B196)</f>
        <v/>
      </c>
      <c r="C196" s="385"/>
      <c r="D196" s="385"/>
      <c r="E196" s="316"/>
      <c r="F196" s="316"/>
      <c r="G196" s="316"/>
      <c r="H196" s="316"/>
      <c r="I196" s="385"/>
      <c r="J196" s="311"/>
    </row>
    <row r="197" spans="2:10">
      <c r="B197" s="386" t="str">
        <f>IF(ISBLANK('F COMP Year 1 Updates'!B197),"",'F COMP Year 1 Updates'!B197)</f>
        <v/>
      </c>
      <c r="C197" s="385"/>
      <c r="D197" s="385"/>
      <c r="E197" s="316"/>
      <c r="F197" s="316"/>
      <c r="G197" s="316"/>
      <c r="H197" s="316"/>
      <c r="I197" s="385"/>
      <c r="J197" s="311"/>
    </row>
    <row r="198" spans="2:10">
      <c r="B198" s="386" t="str">
        <f>IF(ISBLANK('F COMP Year 1 Updates'!B198),"",'F COMP Year 1 Updates'!B198)</f>
        <v/>
      </c>
      <c r="C198" s="385"/>
      <c r="D198" s="385"/>
      <c r="E198" s="316"/>
      <c r="F198" s="316"/>
      <c r="G198" s="316"/>
      <c r="H198" s="316"/>
      <c r="I198" s="385"/>
      <c r="J198" s="311"/>
    </row>
    <row r="199" spans="2:10">
      <c r="B199" s="386" t="str">
        <f>IF(ISBLANK('F COMP Year 1 Updates'!B199),"",'F COMP Year 1 Updates'!B199)</f>
        <v/>
      </c>
      <c r="C199" s="385"/>
      <c r="D199" s="385"/>
      <c r="E199" s="316"/>
      <c r="F199" s="316"/>
      <c r="G199" s="316"/>
      <c r="H199" s="316"/>
      <c r="I199" s="385"/>
      <c r="J199" s="311"/>
    </row>
    <row r="200" spans="2:10" ht="15">
      <c r="B200" s="253" t="s">
        <v>298</v>
      </c>
      <c r="C200" s="761"/>
      <c r="D200" s="761"/>
      <c r="E200" s="761"/>
      <c r="F200" s="761"/>
      <c r="G200" s="761"/>
      <c r="H200" s="761"/>
      <c r="I200" s="761"/>
      <c r="J200" s="762"/>
    </row>
    <row r="201" spans="2:10">
      <c r="B201" s="386" t="str">
        <f>IF(ISBLANK('F COMP Year 1 Updates'!B201),"",'F COMP Year 1 Updates'!B201)</f>
        <v/>
      </c>
      <c r="C201" s="385"/>
      <c r="D201" s="385"/>
      <c r="E201" s="316"/>
      <c r="F201" s="316"/>
      <c r="G201" s="316"/>
      <c r="H201" s="316"/>
      <c r="I201" s="385"/>
      <c r="J201" s="311"/>
    </row>
    <row r="202" spans="2:10">
      <c r="B202" s="386" t="str">
        <f>IF(ISBLANK('F COMP Year 1 Updates'!B202),"",'F COMP Year 1 Updates'!B202)</f>
        <v/>
      </c>
      <c r="C202" s="385"/>
      <c r="D202" s="385"/>
      <c r="E202" s="316"/>
      <c r="F202" s="316"/>
      <c r="G202" s="316"/>
      <c r="H202" s="316"/>
      <c r="I202" s="385"/>
      <c r="J202" s="311"/>
    </row>
    <row r="203" spans="2:10">
      <c r="B203" s="386" t="str">
        <f>IF(ISBLANK('F COMP Year 1 Updates'!B203),"",'F COMP Year 1 Updates'!B203)</f>
        <v/>
      </c>
      <c r="C203" s="385"/>
      <c r="D203" s="385"/>
      <c r="E203" s="316"/>
      <c r="F203" s="316"/>
      <c r="G203" s="316"/>
      <c r="H203" s="316"/>
      <c r="I203" s="385"/>
      <c r="J203" s="311"/>
    </row>
    <row r="204" spans="2:10">
      <c r="B204" s="386" t="str">
        <f>IF(ISBLANK('F COMP Year 1 Updates'!B204),"",'F COMP Year 1 Updates'!B204)</f>
        <v/>
      </c>
      <c r="C204" s="385"/>
      <c r="D204" s="385"/>
      <c r="E204" s="316"/>
      <c r="F204" s="316"/>
      <c r="G204" s="316"/>
      <c r="H204" s="316"/>
      <c r="I204" s="385"/>
      <c r="J204" s="311"/>
    </row>
    <row r="205" spans="2:10">
      <c r="B205" s="386" t="str">
        <f>IF(ISBLANK('F COMP Year 1 Updates'!B205),"",'F COMP Year 1 Updates'!B205)</f>
        <v/>
      </c>
      <c r="C205" s="385"/>
      <c r="D205" s="385"/>
      <c r="E205" s="316"/>
      <c r="F205" s="316"/>
      <c r="G205" s="316"/>
      <c r="H205" s="316"/>
      <c r="I205" s="385"/>
      <c r="J205" s="311"/>
    </row>
    <row r="206" spans="2:10" ht="15">
      <c r="B206" s="253" t="s">
        <v>297</v>
      </c>
      <c r="C206" s="761"/>
      <c r="D206" s="761"/>
      <c r="E206" s="761"/>
      <c r="F206" s="761"/>
      <c r="G206" s="761"/>
      <c r="H206" s="761"/>
      <c r="I206" s="761"/>
      <c r="J206" s="762"/>
    </row>
    <row r="207" spans="2:10">
      <c r="B207" s="386" t="str">
        <f>IF(ISBLANK('F COMP Year 1 Updates'!B207),"",'F COMP Year 1 Updates'!B207)</f>
        <v/>
      </c>
      <c r="C207" s="385"/>
      <c r="D207" s="385"/>
      <c r="E207" s="316"/>
      <c r="F207" s="316"/>
      <c r="G207" s="316"/>
      <c r="H207" s="316"/>
      <c r="I207" s="385"/>
      <c r="J207" s="311"/>
    </row>
    <row r="208" spans="2:10">
      <c r="B208" s="386" t="str">
        <f>IF(ISBLANK('F COMP Year 1 Updates'!B208),"",'F COMP Year 1 Updates'!B208)</f>
        <v/>
      </c>
      <c r="C208" s="385"/>
      <c r="D208" s="385"/>
      <c r="E208" s="316"/>
      <c r="F208" s="316"/>
      <c r="G208" s="316"/>
      <c r="H208" s="316"/>
      <c r="I208" s="385"/>
      <c r="J208" s="311"/>
    </row>
    <row r="209" spans="2:10">
      <c r="B209" s="386" t="str">
        <f>IF(ISBLANK('F COMP Year 1 Updates'!B209),"",'F COMP Year 1 Updates'!B209)</f>
        <v/>
      </c>
      <c r="C209" s="385"/>
      <c r="D209" s="385"/>
      <c r="E209" s="316"/>
      <c r="F209" s="316"/>
      <c r="G209" s="316"/>
      <c r="H209" s="316"/>
      <c r="I209" s="385"/>
      <c r="J209" s="311"/>
    </row>
    <row r="210" spans="2:10">
      <c r="B210" s="386" t="str">
        <f>IF(ISBLANK('F COMP Year 1 Updates'!B210),"",'F COMP Year 1 Updates'!B210)</f>
        <v/>
      </c>
      <c r="C210" s="385"/>
      <c r="D210" s="385"/>
      <c r="E210" s="316"/>
      <c r="F210" s="316"/>
      <c r="G210" s="316"/>
      <c r="H210" s="316"/>
      <c r="I210" s="385"/>
      <c r="J210" s="311"/>
    </row>
    <row r="211" spans="2:10">
      <c r="B211" s="386" t="str">
        <f>IF(ISBLANK('F COMP Year 1 Updates'!B211),"",'F COMP Year 1 Updates'!B211)</f>
        <v/>
      </c>
      <c r="C211" s="385"/>
      <c r="D211" s="385"/>
      <c r="E211" s="316"/>
      <c r="F211" s="316"/>
      <c r="G211" s="316"/>
      <c r="H211" s="316"/>
      <c r="I211" s="385"/>
      <c r="J211" s="311"/>
    </row>
    <row r="212" spans="2:10" ht="15">
      <c r="B212" s="242" t="s">
        <v>296</v>
      </c>
      <c r="C212" s="383">
        <f>+'F COMP Year 1 Updates'!F212</f>
        <v>0</v>
      </c>
      <c r="D212" s="392">
        <f>+'D COMP Budget'!D212</f>
        <v>0</v>
      </c>
      <c r="E212" s="317">
        <f>+SUM(E189:E193,E195:E199,E201:E205,E207:E211,E180:E181,E183:E187)</f>
        <v>0</v>
      </c>
      <c r="F212" s="313">
        <f>+SUM(F189:F193,F195:F199,F201:F205,F207:F211,F180:F181,F183:F187)</f>
        <v>0</v>
      </c>
      <c r="G212" s="313">
        <f>+SUM(G189:G193,G195:G199,G201:G205,G207:G211,G180:G181,G183:G187)</f>
        <v>0</v>
      </c>
      <c r="H212" s="313">
        <f>+SUM(H189:H193,H195:H199,H201:H205,H207:H211,H180:H181,H183:H187)</f>
        <v>0</v>
      </c>
      <c r="I212" s="358">
        <f>C212+H212</f>
        <v>0</v>
      </c>
      <c r="J212" s="251"/>
    </row>
    <row r="213" spans="2:10" ht="6.75" customHeight="1">
      <c r="C213" s="314"/>
      <c r="D213" s="314"/>
      <c r="E213" s="314"/>
      <c r="F213" s="314"/>
      <c r="G213" s="314"/>
      <c r="H213" s="314"/>
      <c r="I213" s="314"/>
    </row>
    <row r="214" spans="2:10" ht="15">
      <c r="B214" s="765" t="s">
        <v>295</v>
      </c>
      <c r="C214" s="766"/>
      <c r="D214" s="766"/>
      <c r="E214" s="766"/>
      <c r="F214" s="766"/>
      <c r="G214" s="766"/>
      <c r="H214" s="766"/>
      <c r="I214" s="766"/>
      <c r="J214" s="766"/>
    </row>
    <row r="215" spans="2:10">
      <c r="B215" s="386" t="str">
        <f>IF(ISBLANK('F COMP Year 1 Updates'!B215),"",'F COMP Year 1 Updates'!B215)</f>
        <v/>
      </c>
      <c r="C215" s="385"/>
      <c r="D215" s="385"/>
      <c r="E215" s="316"/>
      <c r="F215" s="316"/>
      <c r="G215" s="316"/>
      <c r="H215" s="316"/>
      <c r="I215" s="385"/>
      <c r="J215" s="311"/>
    </row>
    <row r="216" spans="2:10">
      <c r="B216" s="386" t="str">
        <f>IF(ISBLANK('F COMP Year 1 Updates'!B216),"",'F COMP Year 1 Updates'!B216)</f>
        <v/>
      </c>
      <c r="C216" s="385"/>
      <c r="D216" s="385"/>
      <c r="E216" s="316"/>
      <c r="F216" s="316"/>
      <c r="G216" s="316"/>
      <c r="H216" s="316"/>
      <c r="I216" s="385"/>
      <c r="J216" s="311"/>
    </row>
    <row r="217" spans="2:10">
      <c r="B217" s="386" t="str">
        <f>IF(ISBLANK('F COMP Year 1 Updates'!B217),"",'F COMP Year 1 Updates'!B217)</f>
        <v/>
      </c>
      <c r="C217" s="385"/>
      <c r="D217" s="385"/>
      <c r="E217" s="316"/>
      <c r="F217" s="316"/>
      <c r="G217" s="316"/>
      <c r="H217" s="316"/>
      <c r="I217" s="385"/>
      <c r="J217" s="311"/>
    </row>
    <row r="218" spans="2:10">
      <c r="B218" s="386" t="str">
        <f>IF(ISBLANK('F COMP Year 1 Updates'!B218),"",'F COMP Year 1 Updates'!B218)</f>
        <v/>
      </c>
      <c r="C218" s="385"/>
      <c r="D218" s="385"/>
      <c r="E218" s="316"/>
      <c r="F218" s="316"/>
      <c r="G218" s="316"/>
      <c r="H218" s="316"/>
      <c r="I218" s="385"/>
      <c r="J218" s="311"/>
    </row>
    <row r="219" spans="2:10">
      <c r="B219" s="386" t="str">
        <f>IF(ISBLANK('F COMP Year 1 Updates'!B219),"",'F COMP Year 1 Updates'!B219)</f>
        <v/>
      </c>
      <c r="C219" s="385"/>
      <c r="D219" s="385"/>
      <c r="E219" s="316"/>
      <c r="F219" s="316"/>
      <c r="G219" s="316"/>
      <c r="H219" s="316"/>
      <c r="I219" s="385"/>
      <c r="J219" s="311"/>
    </row>
    <row r="220" spans="2:10" ht="15">
      <c r="B220" s="242" t="s">
        <v>294</v>
      </c>
      <c r="C220" s="383">
        <f>+'F COMP Year 1 Updates'!F220</f>
        <v>0</v>
      </c>
      <c r="D220" s="392">
        <f>+'D COMP Budget'!D220</f>
        <v>0</v>
      </c>
      <c r="E220" s="317">
        <f>+SUM(E215:E219)</f>
        <v>0</v>
      </c>
      <c r="F220" s="313">
        <f>+SUM(F215:F219)</f>
        <v>0</v>
      </c>
      <c r="G220" s="313">
        <f>+SUM(G215:G219)</f>
        <v>0</v>
      </c>
      <c r="H220" s="313">
        <f>+SUM(H215:H219)</f>
        <v>0</v>
      </c>
      <c r="I220" s="358">
        <f>C220+H220</f>
        <v>0</v>
      </c>
      <c r="J220" s="251"/>
    </row>
    <row r="221" spans="2:10" ht="6.75" customHeight="1">
      <c r="C221" s="314"/>
      <c r="D221" s="314"/>
      <c r="E221" s="314"/>
      <c r="F221" s="314"/>
      <c r="G221" s="314"/>
      <c r="H221" s="314"/>
      <c r="I221" s="314"/>
    </row>
    <row r="222" spans="2:10" ht="15">
      <c r="B222" s="765" t="s">
        <v>293</v>
      </c>
      <c r="C222" s="766"/>
      <c r="D222" s="766"/>
      <c r="E222" s="766"/>
      <c r="F222" s="766"/>
      <c r="G222" s="766"/>
      <c r="H222" s="766"/>
      <c r="I222" s="766"/>
      <c r="J222" s="766"/>
    </row>
    <row r="223" spans="2:10">
      <c r="B223" s="386" t="str">
        <f>IF(ISBLANK('F COMP Year 1 Updates'!B223),"",'F COMP Year 1 Updates'!B223)</f>
        <v/>
      </c>
      <c r="C223" s="385"/>
      <c r="D223" s="385"/>
      <c r="E223" s="316"/>
      <c r="F223" s="316"/>
      <c r="G223" s="316"/>
      <c r="H223" s="316"/>
      <c r="I223" s="385"/>
      <c r="J223" s="311"/>
    </row>
    <row r="224" spans="2:10">
      <c r="B224" s="386" t="str">
        <f>IF(ISBLANK('F COMP Year 1 Updates'!B224),"",'F COMP Year 1 Updates'!B224)</f>
        <v/>
      </c>
      <c r="C224" s="385"/>
      <c r="D224" s="385"/>
      <c r="E224" s="316"/>
      <c r="F224" s="316"/>
      <c r="G224" s="316"/>
      <c r="H224" s="316"/>
      <c r="I224" s="385"/>
      <c r="J224" s="311"/>
    </row>
    <row r="225" spans="2:10">
      <c r="B225" s="386" t="str">
        <f>IF(ISBLANK('F COMP Year 1 Updates'!B225),"",'F COMP Year 1 Updates'!B225)</f>
        <v/>
      </c>
      <c r="C225" s="385"/>
      <c r="D225" s="385"/>
      <c r="E225" s="316"/>
      <c r="F225" s="316"/>
      <c r="G225" s="316"/>
      <c r="H225" s="316"/>
      <c r="I225" s="385"/>
      <c r="J225" s="311"/>
    </row>
    <row r="226" spans="2:10">
      <c r="B226" s="386" t="str">
        <f>IF(ISBLANK('F COMP Year 1 Updates'!B226),"",'F COMP Year 1 Updates'!B226)</f>
        <v/>
      </c>
      <c r="C226" s="385"/>
      <c r="D226" s="385"/>
      <c r="E226" s="316"/>
      <c r="F226" s="316"/>
      <c r="G226" s="316"/>
      <c r="H226" s="316"/>
      <c r="I226" s="385"/>
      <c r="J226" s="311"/>
    </row>
    <row r="227" spans="2:10">
      <c r="B227" s="386" t="str">
        <f>IF(ISBLANK('F COMP Year 1 Updates'!B227),"",'F COMP Year 1 Updates'!B227)</f>
        <v/>
      </c>
      <c r="C227" s="385"/>
      <c r="D227" s="385"/>
      <c r="E227" s="316"/>
      <c r="F227" s="316"/>
      <c r="G227" s="316"/>
      <c r="H227" s="316"/>
      <c r="I227" s="385"/>
      <c r="J227" s="311"/>
    </row>
    <row r="228" spans="2:10" ht="15">
      <c r="B228" s="253" t="s">
        <v>291</v>
      </c>
      <c r="C228" s="761"/>
      <c r="D228" s="761"/>
      <c r="E228" s="761"/>
      <c r="F228" s="761"/>
      <c r="G228" s="761"/>
      <c r="H228" s="761"/>
      <c r="I228" s="761"/>
      <c r="J228" s="762"/>
    </row>
    <row r="229" spans="2:10">
      <c r="B229" s="386" t="str">
        <f>IF(ISBLANK('F COMP Year 1 Updates'!B229),"",'F COMP Year 1 Updates'!B229)</f>
        <v/>
      </c>
      <c r="C229" s="385"/>
      <c r="D229" s="385"/>
      <c r="E229" s="316"/>
      <c r="F229" s="316"/>
      <c r="G229" s="316"/>
      <c r="H229" s="316"/>
      <c r="I229" s="385"/>
      <c r="J229" s="311"/>
    </row>
    <row r="230" spans="2:10">
      <c r="B230" s="386" t="str">
        <f>IF(ISBLANK('F COMP Year 1 Updates'!B230),"",'F COMP Year 1 Updates'!B230)</f>
        <v/>
      </c>
      <c r="C230" s="385"/>
      <c r="D230" s="385"/>
      <c r="E230" s="316"/>
      <c r="F230" s="316"/>
      <c r="G230" s="316"/>
      <c r="H230" s="316"/>
      <c r="I230" s="385"/>
      <c r="J230" s="311"/>
    </row>
    <row r="231" spans="2:10">
      <c r="B231" s="386" t="str">
        <f>IF(ISBLANK('F COMP Year 1 Updates'!B231),"",'F COMP Year 1 Updates'!B231)</f>
        <v/>
      </c>
      <c r="C231" s="385"/>
      <c r="D231" s="385"/>
      <c r="E231" s="316"/>
      <c r="F231" s="316"/>
      <c r="G231" s="316"/>
      <c r="H231" s="316"/>
      <c r="I231" s="385"/>
      <c r="J231" s="311"/>
    </row>
    <row r="232" spans="2:10" ht="15">
      <c r="B232" s="242" t="s">
        <v>290</v>
      </c>
      <c r="C232" s="383">
        <f>+'F COMP Year 1 Updates'!F232</f>
        <v>0</v>
      </c>
      <c r="D232" s="392">
        <f>+'D COMP Budget'!D232</f>
        <v>0</v>
      </c>
      <c r="E232" s="313">
        <f>+SUM(E229:E231,E223:E227)</f>
        <v>0</v>
      </c>
      <c r="F232" s="313">
        <f>+SUM(F229:F231,F223:F227)</f>
        <v>0</v>
      </c>
      <c r="G232" s="313">
        <f>+SUM(G229:G231,G223:G227)</f>
        <v>0</v>
      </c>
      <c r="H232" s="313">
        <f>+SUM(H229:H231,H223:H227)</f>
        <v>0</v>
      </c>
      <c r="I232" s="358">
        <f>C232+H232</f>
        <v>0</v>
      </c>
      <c r="J232" s="311"/>
    </row>
    <row r="233" spans="2:10" ht="6.75" customHeight="1">
      <c r="C233" s="314"/>
      <c r="D233" s="314"/>
      <c r="E233" s="314"/>
      <c r="F233" s="314"/>
      <c r="G233" s="314"/>
      <c r="H233" s="314"/>
      <c r="I233" s="314"/>
    </row>
    <row r="234" spans="2:10" ht="15">
      <c r="B234" s="233" t="s">
        <v>68</v>
      </c>
      <c r="C234" s="312">
        <f t="shared" ref="C234:H234" si="0">C164+C177+C212+C232+C220</f>
        <v>0</v>
      </c>
      <c r="D234" s="312">
        <f t="shared" si="0"/>
        <v>0</v>
      </c>
      <c r="E234" s="313">
        <f t="shared" si="0"/>
        <v>0</v>
      </c>
      <c r="F234" s="313">
        <f t="shared" si="0"/>
        <v>0</v>
      </c>
      <c r="G234" s="313">
        <f t="shared" si="0"/>
        <v>0</v>
      </c>
      <c r="H234" s="313">
        <f t="shared" si="0"/>
        <v>0</v>
      </c>
      <c r="I234" s="358">
        <f>C234+H234</f>
        <v>0</v>
      </c>
      <c r="J234" s="311"/>
    </row>
    <row r="235" spans="2:10" ht="8.25" customHeight="1">
      <c r="C235" s="304"/>
      <c r="D235" s="304"/>
      <c r="E235" s="304"/>
    </row>
    <row r="236" spans="2:10" ht="15">
      <c r="B236" s="235" t="s">
        <v>380</v>
      </c>
      <c r="C236" s="309">
        <f t="shared" ref="C236:H236" si="1">C127</f>
        <v>0</v>
      </c>
      <c r="D236" s="309">
        <f t="shared" si="1"/>
        <v>0</v>
      </c>
      <c r="E236" s="310">
        <f t="shared" si="1"/>
        <v>0</v>
      </c>
      <c r="F236" s="310">
        <f t="shared" si="1"/>
        <v>0</v>
      </c>
      <c r="G236" s="310">
        <f t="shared" si="1"/>
        <v>0</v>
      </c>
      <c r="H236" s="310">
        <f t="shared" si="1"/>
        <v>0</v>
      </c>
      <c r="I236" s="358">
        <f>C236+H236</f>
        <v>0</v>
      </c>
    </row>
    <row r="237" spans="2:10" ht="8.25" customHeight="1">
      <c r="C237" s="304"/>
      <c r="D237" s="304"/>
      <c r="E237" s="304"/>
    </row>
    <row r="238" spans="2:10" ht="15">
      <c r="B238" s="308" t="s">
        <v>379</v>
      </c>
      <c r="C238" s="306">
        <f t="shared" ref="C238:I238" si="2">C234-C236</f>
        <v>0</v>
      </c>
      <c r="D238" s="306">
        <f t="shared" si="2"/>
        <v>0</v>
      </c>
      <c r="E238" s="307">
        <f t="shared" si="2"/>
        <v>0</v>
      </c>
      <c r="F238" s="307">
        <f t="shared" si="2"/>
        <v>0</v>
      </c>
      <c r="G238" s="307">
        <f t="shared" si="2"/>
        <v>0</v>
      </c>
      <c r="H238" s="307">
        <f t="shared" si="2"/>
        <v>0</v>
      </c>
      <c r="I238" s="306">
        <f t="shared" si="2"/>
        <v>0</v>
      </c>
      <c r="J238" s="311"/>
    </row>
    <row r="239" spans="2:10" ht="8.25" customHeight="1">
      <c r="C239" s="304"/>
      <c r="D239" s="304"/>
      <c r="E239" s="304"/>
    </row>
    <row r="240" spans="2:10" ht="21.75" customHeight="1">
      <c r="B240" s="239" t="s">
        <v>378</v>
      </c>
      <c r="C240" s="379" t="str">
        <f t="shared" ref="C240:I240" si="3">IFERROR((C180/C236),"")</f>
        <v/>
      </c>
      <c r="D240" s="379" t="str">
        <f t="shared" si="3"/>
        <v/>
      </c>
      <c r="E240" s="303" t="str">
        <f t="shared" si="3"/>
        <v/>
      </c>
      <c r="F240" s="303" t="str">
        <f t="shared" si="3"/>
        <v/>
      </c>
      <c r="G240" s="303" t="str">
        <f t="shared" si="3"/>
        <v/>
      </c>
      <c r="H240" s="303" t="str">
        <f t="shared" si="3"/>
        <v/>
      </c>
      <c r="I240" s="379" t="str">
        <f t="shared" si="3"/>
        <v/>
      </c>
      <c r="J240" s="208"/>
    </row>
    <row r="242" spans="2:6">
      <c r="B242" s="679" t="s">
        <v>286</v>
      </c>
      <c r="C242" s="679"/>
      <c r="D242" s="679"/>
      <c r="E242" s="679"/>
      <c r="F242" s="679"/>
    </row>
    <row r="243" spans="2:6">
      <c r="B243" s="679"/>
      <c r="C243" s="679"/>
      <c r="D243" s="679"/>
      <c r="E243" s="679"/>
      <c r="F243" s="679"/>
    </row>
  </sheetData>
  <sheetProtection password="C14C" sheet="1" objects="1" scenarios="1" formatRows="0"/>
  <mergeCells count="27">
    <mergeCell ref="B242:F243"/>
    <mergeCell ref="C200:J200"/>
    <mergeCell ref="C206:J206"/>
    <mergeCell ref="C228:J228"/>
    <mergeCell ref="B214:J214"/>
    <mergeCell ref="B222:J222"/>
    <mergeCell ref="C188:J188"/>
    <mergeCell ref="C194:J194"/>
    <mergeCell ref="B5:B8"/>
    <mergeCell ref="B25:J25"/>
    <mergeCell ref="C146:J146"/>
    <mergeCell ref="C152:J152"/>
    <mergeCell ref="C158:J158"/>
    <mergeCell ref="C171:J171"/>
    <mergeCell ref="B2:J2"/>
    <mergeCell ref="B10:J10"/>
    <mergeCell ref="C182:J182"/>
    <mergeCell ref="B40:J40"/>
    <mergeCell ref="C97:J97"/>
    <mergeCell ref="C98:J98"/>
    <mergeCell ref="B112:J112"/>
    <mergeCell ref="B130:J130"/>
    <mergeCell ref="C134:J134"/>
    <mergeCell ref="C140:J140"/>
    <mergeCell ref="B133:J133"/>
    <mergeCell ref="B166:J166"/>
    <mergeCell ref="B179:J179"/>
  </mergeCells>
  <printOptions horizontalCentered="1"/>
  <pageMargins left="0.70866141732283472" right="0.70866141732283472" top="0.74803149606299213" bottom="0.74803149606299213" header="0.31496062992125984" footer="0.31496062992125984"/>
  <pageSetup paperSize="5" scale="73" fitToHeight="0" orientation="landscape" r:id="rId1"/>
  <headerFooter>
    <oddFooter>&amp;L&amp;BCanada Council for the Arts Confidential&amp;B&amp;C&amp;D&amp;RPage &amp;P</oddFooter>
  </headerFooter>
  <ignoredErrors>
    <ignoredError sqref="B13:J23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59999389629810485"/>
    <pageSetUpPr fitToPage="1"/>
  </sheetPr>
  <dimension ref="A1:R243"/>
  <sheetViews>
    <sheetView showGridLines="0" zoomScale="90" zoomScaleNormal="90" workbookViewId="0">
      <pane ySplit="4" topLeftCell="A5" activePane="bottomLeft" state="frozen"/>
      <selection pane="bottomLeft" activeCell="A5" sqref="A5"/>
    </sheetView>
  </sheetViews>
  <sheetFormatPr defaultRowHeight="14.25"/>
  <cols>
    <col min="1" max="1" width="2.140625" style="228" customWidth="1"/>
    <col min="2" max="2" width="46.7109375" style="228" customWidth="1"/>
    <col min="3" max="3" width="17.42578125" style="228" customWidth="1"/>
    <col min="4" max="4" width="17.5703125" style="228" customWidth="1"/>
    <col min="5" max="5" width="17.42578125" style="228" customWidth="1"/>
    <col min="6" max="6" width="18" style="228" customWidth="1"/>
    <col min="7" max="8" width="17.42578125" style="228" customWidth="1"/>
    <col min="9" max="10" width="17.5703125" style="228" customWidth="1"/>
    <col min="11" max="11" width="39.42578125" style="228" customWidth="1"/>
    <col min="12" max="16384" width="9.140625" style="228"/>
  </cols>
  <sheetData>
    <row r="1" spans="1:18">
      <c r="B1" s="227" t="s">
        <v>486</v>
      </c>
    </row>
    <row r="2" spans="1:18" s="370" customFormat="1" ht="18.75" customHeight="1">
      <c r="B2" s="736" t="s">
        <v>430</v>
      </c>
      <c r="C2" s="736"/>
      <c r="D2" s="736"/>
      <c r="E2" s="736"/>
      <c r="F2" s="736"/>
      <c r="G2" s="736"/>
      <c r="H2" s="736"/>
      <c r="I2" s="736"/>
      <c r="J2" s="736"/>
      <c r="K2" s="736"/>
      <c r="N2" s="228"/>
    </row>
    <row r="3" spans="1:18" s="370" customFormat="1" ht="6.75" customHeight="1">
      <c r="B3" s="371"/>
      <c r="C3" s="291"/>
      <c r="D3" s="290"/>
      <c r="E3" s="290"/>
      <c r="F3" s="290"/>
      <c r="G3" s="290"/>
      <c r="H3" s="290"/>
      <c r="I3" s="290"/>
      <c r="J3" s="290"/>
      <c r="K3" s="290"/>
      <c r="L3" s="407"/>
    </row>
    <row r="4" spans="1:18" ht="48" customHeight="1">
      <c r="A4" s="267"/>
      <c r="B4" s="406" t="s">
        <v>400</v>
      </c>
      <c r="C4" s="405" t="s">
        <v>406</v>
      </c>
      <c r="D4" s="323" t="s">
        <v>416</v>
      </c>
      <c r="E4" s="323" t="s">
        <v>429</v>
      </c>
      <c r="F4" s="410" t="s">
        <v>428</v>
      </c>
      <c r="G4" s="410" t="s">
        <v>427</v>
      </c>
      <c r="H4" s="322" t="s">
        <v>426</v>
      </c>
      <c r="I4" s="322" t="s">
        <v>425</v>
      </c>
      <c r="J4" s="367" t="s">
        <v>424</v>
      </c>
      <c r="K4" s="288" t="s">
        <v>320</v>
      </c>
      <c r="N4" s="401"/>
      <c r="R4" s="360"/>
    </row>
    <row r="5" spans="1:18" s="394" customFormat="1" ht="15">
      <c r="B5" s="774" t="s">
        <v>411</v>
      </c>
      <c r="C5" s="365" t="s">
        <v>18</v>
      </c>
      <c r="D5" s="365" t="s">
        <v>18</v>
      </c>
      <c r="E5" s="365" t="s">
        <v>18</v>
      </c>
      <c r="F5" s="365" t="s">
        <v>18</v>
      </c>
      <c r="G5" s="365" t="s">
        <v>18</v>
      </c>
      <c r="H5" s="365" t="s">
        <v>18</v>
      </c>
      <c r="I5" s="365" t="s">
        <v>18</v>
      </c>
      <c r="J5" s="414"/>
      <c r="K5" s="413"/>
      <c r="N5" s="412"/>
      <c r="R5" s="411"/>
    </row>
    <row r="6" spans="1:18" ht="15" customHeight="1">
      <c r="A6" s="267"/>
      <c r="B6" s="774"/>
      <c r="C6" s="400" t="str">
        <f>+'G COMP Year 2 Updates'!C6</f>
        <v>Date:</v>
      </c>
      <c r="D6" s="400" t="str">
        <f>+'G COMP Year 2 Updates'!H6</f>
        <v>Date:</v>
      </c>
      <c r="E6" s="400" t="str">
        <f>+'D COMP Budget'!E6</f>
        <v>Date:</v>
      </c>
      <c r="F6" s="148" t="s">
        <v>19</v>
      </c>
      <c r="G6" s="148" t="s">
        <v>19</v>
      </c>
      <c r="H6" s="148" t="s">
        <v>19</v>
      </c>
      <c r="I6" s="148" t="s">
        <v>19</v>
      </c>
      <c r="J6" s="400"/>
      <c r="K6" s="363"/>
      <c r="R6" s="360"/>
    </row>
    <row r="7" spans="1:18" ht="15" customHeight="1">
      <c r="A7" s="267"/>
      <c r="B7" s="774"/>
      <c r="C7" s="399" t="s">
        <v>21</v>
      </c>
      <c r="D7" s="399" t="s">
        <v>21</v>
      </c>
      <c r="E7" s="399" t="s">
        <v>21</v>
      </c>
      <c r="F7" s="147" t="s">
        <v>21</v>
      </c>
      <c r="G7" s="147" t="s">
        <v>21</v>
      </c>
      <c r="H7" s="147" t="s">
        <v>21</v>
      </c>
      <c r="I7" s="147" t="s">
        <v>21</v>
      </c>
      <c r="J7" s="399"/>
      <c r="K7" s="363"/>
      <c r="R7" s="360"/>
    </row>
    <row r="8" spans="1:18" ht="15">
      <c r="A8" s="284"/>
      <c r="B8" s="774"/>
      <c r="C8" s="397" t="str">
        <f>+'G COMP Year 2 Updates'!C8</f>
        <v>Date:</v>
      </c>
      <c r="D8" s="397" t="str">
        <f>+'G COMP Year 2 Updates'!H8</f>
        <v>Date:</v>
      </c>
      <c r="E8" s="397" t="str">
        <f>+'D COMP Budget'!E8</f>
        <v>Date:</v>
      </c>
      <c r="F8" s="362" t="s">
        <v>19</v>
      </c>
      <c r="G8" s="362" t="s">
        <v>19</v>
      </c>
      <c r="H8" s="362" t="s">
        <v>19</v>
      </c>
      <c r="I8" s="362" t="s">
        <v>19</v>
      </c>
      <c r="J8" s="397"/>
      <c r="K8" s="285"/>
    </row>
    <row r="9" spans="1:18" ht="6.75" customHeight="1">
      <c r="A9" s="284"/>
      <c r="B9" s="284"/>
      <c r="C9" s="283"/>
      <c r="D9" s="283"/>
      <c r="E9" s="283"/>
      <c r="F9" s="283"/>
      <c r="G9" s="283"/>
      <c r="H9" s="283"/>
      <c r="I9" s="283"/>
      <c r="J9" s="283"/>
      <c r="R9" s="360"/>
    </row>
    <row r="10" spans="1:18" ht="15">
      <c r="B10" s="728" t="s">
        <v>356</v>
      </c>
      <c r="C10" s="728"/>
      <c r="D10" s="728"/>
      <c r="E10" s="728"/>
      <c r="F10" s="728"/>
      <c r="G10" s="728"/>
      <c r="H10" s="728"/>
      <c r="I10" s="728"/>
      <c r="J10" s="728"/>
      <c r="K10" s="728"/>
    </row>
    <row r="11" spans="1:18" ht="42.75">
      <c r="B11" s="341" t="s">
        <v>399</v>
      </c>
      <c r="C11" s="336"/>
      <c r="D11" s="336"/>
      <c r="E11" s="336"/>
      <c r="F11" s="336"/>
      <c r="G11" s="336"/>
      <c r="H11" s="336"/>
      <c r="I11" s="336"/>
      <c r="J11" s="336"/>
      <c r="K11" s="335"/>
    </row>
    <row r="12" spans="1:18">
      <c r="B12" s="359" t="str">
        <f>IF(ISBLANK('D COMP Budget'!B12),"",'D COMP Budget'!B12)</f>
        <v>Royalties and copyright</v>
      </c>
      <c r="C12" s="385"/>
      <c r="D12" s="385"/>
      <c r="E12" s="385"/>
      <c r="F12" s="316"/>
      <c r="G12" s="316"/>
      <c r="H12" s="316"/>
      <c r="I12" s="316"/>
      <c r="J12" s="385"/>
      <c r="K12" s="331"/>
    </row>
    <row r="13" spans="1:18">
      <c r="B13" s="386" t="str">
        <f>IF(ISBLANK('G COMP Year 2 Updates'!B13),"",'G COMP Year 2 Updates'!B13)</f>
        <v/>
      </c>
      <c r="C13" s="385"/>
      <c r="D13" s="385"/>
      <c r="E13" s="385"/>
      <c r="F13" s="316"/>
      <c r="G13" s="316"/>
      <c r="H13" s="316"/>
      <c r="I13" s="316"/>
      <c r="J13" s="385"/>
      <c r="K13" s="331"/>
    </row>
    <row r="14" spans="1:18">
      <c r="B14" s="386" t="str">
        <f>IF(ISBLANK('G COMP Year 2 Updates'!B14),"",'G COMP Year 2 Updates'!B14)</f>
        <v/>
      </c>
      <c r="C14" s="385"/>
      <c r="D14" s="385"/>
      <c r="E14" s="385"/>
      <c r="F14" s="316"/>
      <c r="G14" s="316"/>
      <c r="H14" s="316"/>
      <c r="I14" s="316"/>
      <c r="J14" s="385"/>
      <c r="K14" s="331"/>
    </row>
    <row r="15" spans="1:18">
      <c r="B15" s="386" t="str">
        <f>IF(ISBLANK('G COMP Year 2 Updates'!B15),"",'G COMP Year 2 Updates'!B15)</f>
        <v/>
      </c>
      <c r="C15" s="385"/>
      <c r="D15" s="385"/>
      <c r="E15" s="385"/>
      <c r="F15" s="316"/>
      <c r="G15" s="316"/>
      <c r="H15" s="316"/>
      <c r="I15" s="316"/>
      <c r="J15" s="385"/>
      <c r="K15" s="331"/>
    </row>
    <row r="16" spans="1:18">
      <c r="B16" s="386" t="str">
        <f>IF(ISBLANK('G COMP Year 2 Updates'!B16),"",'G COMP Year 2 Updates'!B16)</f>
        <v/>
      </c>
      <c r="C16" s="385"/>
      <c r="D16" s="385"/>
      <c r="E16" s="385"/>
      <c r="F16" s="316"/>
      <c r="G16" s="316"/>
      <c r="H16" s="316"/>
      <c r="I16" s="316"/>
      <c r="J16" s="385"/>
      <c r="K16" s="331"/>
    </row>
    <row r="17" spans="2:18">
      <c r="B17" s="386" t="str">
        <f>IF(ISBLANK('G COMP Year 2 Updates'!B17),"",'G COMP Year 2 Updates'!B17)</f>
        <v/>
      </c>
      <c r="C17" s="385"/>
      <c r="D17" s="385"/>
      <c r="E17" s="385"/>
      <c r="F17" s="316"/>
      <c r="G17" s="316"/>
      <c r="H17" s="316"/>
      <c r="I17" s="316"/>
      <c r="J17" s="385"/>
      <c r="K17" s="331"/>
    </row>
    <row r="18" spans="2:18">
      <c r="B18" s="386" t="str">
        <f>IF(ISBLANK('G COMP Year 2 Updates'!B18),"",'G COMP Year 2 Updates'!B18)</f>
        <v/>
      </c>
      <c r="C18" s="385"/>
      <c r="D18" s="385"/>
      <c r="E18" s="385"/>
      <c r="F18" s="316"/>
      <c r="G18" s="316"/>
      <c r="H18" s="316"/>
      <c r="I18" s="316"/>
      <c r="J18" s="385"/>
      <c r="K18" s="331"/>
    </row>
    <row r="19" spans="2:18">
      <c r="B19" s="386" t="str">
        <f>IF(ISBLANK('G COMP Year 2 Updates'!B19),"",'G COMP Year 2 Updates'!B19)</f>
        <v/>
      </c>
      <c r="C19" s="385"/>
      <c r="D19" s="385"/>
      <c r="E19" s="385"/>
      <c r="F19" s="316"/>
      <c r="G19" s="316"/>
      <c r="H19" s="316"/>
      <c r="I19" s="316"/>
      <c r="J19" s="385"/>
      <c r="K19" s="331"/>
    </row>
    <row r="20" spans="2:18">
      <c r="B20" s="386" t="str">
        <f>IF(ISBLANK('G COMP Year 2 Updates'!B20),"",'G COMP Year 2 Updates'!B20)</f>
        <v/>
      </c>
      <c r="C20" s="385"/>
      <c r="D20" s="385"/>
      <c r="E20" s="385"/>
      <c r="F20" s="316"/>
      <c r="G20" s="316"/>
      <c r="H20" s="316"/>
      <c r="I20" s="316"/>
      <c r="J20" s="385"/>
      <c r="K20" s="331"/>
    </row>
    <row r="21" spans="2:18">
      <c r="B21" s="386" t="str">
        <f>IF(ISBLANK('G COMP Year 2 Updates'!B21),"",'G COMP Year 2 Updates'!B21)</f>
        <v/>
      </c>
      <c r="C21" s="385"/>
      <c r="D21" s="385"/>
      <c r="E21" s="385"/>
      <c r="F21" s="316"/>
      <c r="G21" s="316"/>
      <c r="H21" s="316"/>
      <c r="I21" s="316"/>
      <c r="J21" s="385"/>
      <c r="K21" s="331"/>
    </row>
    <row r="22" spans="2:18">
      <c r="B22" s="386" t="str">
        <f>IF(ISBLANK('G COMP Year 2 Updates'!B22),"",'G COMP Year 2 Updates'!B22)</f>
        <v/>
      </c>
      <c r="C22" s="385"/>
      <c r="D22" s="385"/>
      <c r="E22" s="385"/>
      <c r="F22" s="316"/>
      <c r="G22" s="316"/>
      <c r="H22" s="316"/>
      <c r="I22" s="316"/>
      <c r="J22" s="385"/>
      <c r="K22" s="331"/>
    </row>
    <row r="23" spans="2:18" ht="15">
      <c r="B23" s="242" t="s">
        <v>352</v>
      </c>
      <c r="C23" s="392">
        <f>+'F COMP Year 1 Updates'!F23</f>
        <v>0</v>
      </c>
      <c r="D23" s="392">
        <f>+'G COMP Year 2 Updates'!H23</f>
        <v>0</v>
      </c>
      <c r="E23" s="392">
        <f>+'D COMP Budget'!E23</f>
        <v>0</v>
      </c>
      <c r="F23" s="395">
        <f>SUM(F12:F22)</f>
        <v>0</v>
      </c>
      <c r="G23" s="395">
        <f>SUM(G12:G22)</f>
        <v>0</v>
      </c>
      <c r="H23" s="395">
        <f>SUM(H12:H22)</f>
        <v>0</v>
      </c>
      <c r="I23" s="395">
        <f>SUM(I12:I22)</f>
        <v>0</v>
      </c>
      <c r="J23" s="358">
        <f>C23+D23+I23</f>
        <v>0</v>
      </c>
      <c r="K23" s="311"/>
    </row>
    <row r="24" spans="2:18" ht="6.75" customHeight="1">
      <c r="C24" s="314"/>
      <c r="D24" s="314"/>
      <c r="E24" s="314"/>
      <c r="F24" s="314"/>
      <c r="G24" s="314"/>
      <c r="H24" s="314"/>
      <c r="I24" s="314"/>
      <c r="J24" s="314"/>
      <c r="R24" s="356"/>
    </row>
    <row r="25" spans="2:18" ht="15">
      <c r="B25" s="728" t="s">
        <v>398</v>
      </c>
      <c r="C25" s="728"/>
      <c r="D25" s="728"/>
      <c r="E25" s="728"/>
      <c r="F25" s="728"/>
      <c r="G25" s="728"/>
      <c r="H25" s="728"/>
      <c r="I25" s="728"/>
      <c r="J25" s="728"/>
      <c r="K25" s="728"/>
      <c r="R25" s="356"/>
    </row>
    <row r="26" spans="2:18" ht="57">
      <c r="B26" s="341" t="s">
        <v>410</v>
      </c>
      <c r="C26" s="336"/>
      <c r="D26" s="336"/>
      <c r="E26" s="336"/>
      <c r="F26" s="336"/>
      <c r="G26" s="336"/>
      <c r="H26" s="336"/>
      <c r="I26" s="336"/>
      <c r="J26" s="336"/>
      <c r="K26" s="335"/>
      <c r="R26" s="356"/>
    </row>
    <row r="27" spans="2:18">
      <c r="B27" s="386" t="str">
        <f>IF(ISBLANK('G COMP Year 2 Updates'!B27),"",'G COMP Year 2 Updates'!B27)</f>
        <v/>
      </c>
      <c r="C27" s="385"/>
      <c r="D27" s="385"/>
      <c r="E27" s="385"/>
      <c r="F27" s="316"/>
      <c r="G27" s="316"/>
      <c r="H27" s="316"/>
      <c r="I27" s="316"/>
      <c r="J27" s="385"/>
      <c r="K27" s="331"/>
      <c r="R27" s="356"/>
    </row>
    <row r="28" spans="2:18">
      <c r="B28" s="386" t="str">
        <f>IF(ISBLANK('G COMP Year 2 Updates'!B28),"",'G COMP Year 2 Updates'!B28)</f>
        <v/>
      </c>
      <c r="C28" s="385"/>
      <c r="D28" s="385"/>
      <c r="E28" s="385"/>
      <c r="F28" s="316"/>
      <c r="G28" s="316"/>
      <c r="H28" s="316"/>
      <c r="I28" s="316"/>
      <c r="J28" s="385"/>
      <c r="K28" s="331"/>
      <c r="R28" s="356"/>
    </row>
    <row r="29" spans="2:18">
      <c r="B29" s="386" t="str">
        <f>IF(ISBLANK('G COMP Year 2 Updates'!B29),"",'G COMP Year 2 Updates'!B29)</f>
        <v/>
      </c>
      <c r="C29" s="385"/>
      <c r="D29" s="385"/>
      <c r="E29" s="385"/>
      <c r="F29" s="316"/>
      <c r="G29" s="316"/>
      <c r="H29" s="316"/>
      <c r="I29" s="316"/>
      <c r="J29" s="385"/>
      <c r="K29" s="331"/>
      <c r="R29" s="356"/>
    </row>
    <row r="30" spans="2:18">
      <c r="B30" s="386" t="str">
        <f>IF(ISBLANK('G COMP Year 2 Updates'!B30),"",'G COMP Year 2 Updates'!B30)</f>
        <v/>
      </c>
      <c r="C30" s="385"/>
      <c r="D30" s="385"/>
      <c r="E30" s="385"/>
      <c r="F30" s="316"/>
      <c r="G30" s="316"/>
      <c r="H30" s="316"/>
      <c r="I30" s="316"/>
      <c r="J30" s="385"/>
      <c r="K30" s="331"/>
      <c r="R30" s="356"/>
    </row>
    <row r="31" spans="2:18">
      <c r="B31" s="386" t="str">
        <f>IF(ISBLANK('G COMP Year 2 Updates'!B31),"",'G COMP Year 2 Updates'!B31)</f>
        <v/>
      </c>
      <c r="C31" s="385"/>
      <c r="D31" s="385"/>
      <c r="E31" s="385"/>
      <c r="F31" s="316"/>
      <c r="G31" s="316"/>
      <c r="H31" s="316"/>
      <c r="I31" s="316"/>
      <c r="J31" s="385"/>
      <c r="K31" s="331"/>
      <c r="R31" s="356"/>
    </row>
    <row r="32" spans="2:18">
      <c r="B32" s="386" t="str">
        <f>IF(ISBLANK('G COMP Year 2 Updates'!B32),"",'G COMP Year 2 Updates'!B32)</f>
        <v/>
      </c>
      <c r="C32" s="385"/>
      <c r="D32" s="385"/>
      <c r="E32" s="385"/>
      <c r="F32" s="316"/>
      <c r="G32" s="316"/>
      <c r="H32" s="316"/>
      <c r="I32" s="316"/>
      <c r="J32" s="385"/>
      <c r="K32" s="331"/>
      <c r="R32" s="356"/>
    </row>
    <row r="33" spans="2:18">
      <c r="B33" s="386" t="str">
        <f>IF(ISBLANK('G COMP Year 2 Updates'!B33),"",'G COMP Year 2 Updates'!B33)</f>
        <v/>
      </c>
      <c r="C33" s="385"/>
      <c r="D33" s="385"/>
      <c r="E33" s="385"/>
      <c r="F33" s="316"/>
      <c r="G33" s="316"/>
      <c r="H33" s="316"/>
      <c r="I33" s="316"/>
      <c r="J33" s="385"/>
      <c r="K33" s="331"/>
      <c r="R33" s="356"/>
    </row>
    <row r="34" spans="2:18">
      <c r="B34" s="386" t="str">
        <f>IF(ISBLANK('G COMP Year 2 Updates'!B34),"",'G COMP Year 2 Updates'!B34)</f>
        <v/>
      </c>
      <c r="C34" s="385"/>
      <c r="D34" s="385"/>
      <c r="E34" s="385"/>
      <c r="F34" s="316"/>
      <c r="G34" s="316"/>
      <c r="H34" s="316"/>
      <c r="I34" s="316"/>
      <c r="J34" s="385"/>
      <c r="K34" s="331"/>
      <c r="R34" s="356"/>
    </row>
    <row r="35" spans="2:18">
      <c r="B35" s="386" t="str">
        <f>IF(ISBLANK('G COMP Year 2 Updates'!B35),"",'G COMP Year 2 Updates'!B35)</f>
        <v/>
      </c>
      <c r="C35" s="385"/>
      <c r="D35" s="385"/>
      <c r="E35" s="385"/>
      <c r="F35" s="316"/>
      <c r="G35" s="316"/>
      <c r="H35" s="316"/>
      <c r="I35" s="316"/>
      <c r="J35" s="385"/>
      <c r="K35" s="331"/>
      <c r="R35" s="356"/>
    </row>
    <row r="36" spans="2:18">
      <c r="B36" s="386" t="str">
        <f>IF(ISBLANK('G COMP Year 2 Updates'!B36),"",'G COMP Year 2 Updates'!B36)</f>
        <v/>
      </c>
      <c r="C36" s="385"/>
      <c r="D36" s="385"/>
      <c r="E36" s="385"/>
      <c r="F36" s="316"/>
      <c r="G36" s="316"/>
      <c r="H36" s="316"/>
      <c r="I36" s="316"/>
      <c r="J36" s="385"/>
      <c r="K36" s="331"/>
      <c r="R36" s="356"/>
    </row>
    <row r="37" spans="2:18">
      <c r="B37" s="386" t="str">
        <f>IF(ISBLANK('G COMP Year 2 Updates'!B37),"",'G COMP Year 2 Updates'!B37)</f>
        <v/>
      </c>
      <c r="C37" s="385"/>
      <c r="D37" s="385"/>
      <c r="E37" s="385"/>
      <c r="F37" s="316"/>
      <c r="G37" s="316"/>
      <c r="H37" s="316"/>
      <c r="I37" s="316"/>
      <c r="J37" s="385"/>
      <c r="K37" s="331"/>
      <c r="R37" s="356"/>
    </row>
    <row r="38" spans="2:18" ht="15">
      <c r="B38" s="242" t="s">
        <v>345</v>
      </c>
      <c r="C38" s="392">
        <f>+'F COMP Year 1 Updates'!F38</f>
        <v>0</v>
      </c>
      <c r="D38" s="392">
        <f>+'G COMP Year 2 Updates'!H38</f>
        <v>0</v>
      </c>
      <c r="E38" s="392">
        <f>+'D COMP Budget'!E38</f>
        <v>0</v>
      </c>
      <c r="F38" s="395">
        <f>SUM(F27:F37)</f>
        <v>0</v>
      </c>
      <c r="G38" s="395">
        <f>SUM(G27:G37)</f>
        <v>0</v>
      </c>
      <c r="H38" s="395">
        <f>SUM(H27:H37)</f>
        <v>0</v>
      </c>
      <c r="I38" s="395">
        <f>SUM(I27:I37)</f>
        <v>0</v>
      </c>
      <c r="J38" s="358">
        <f>C38+D38+I38</f>
        <v>0</v>
      </c>
      <c r="K38" s="311"/>
    </row>
    <row r="39" spans="2:18" ht="6.75" customHeight="1">
      <c r="C39" s="314"/>
      <c r="D39" s="314"/>
      <c r="E39" s="314"/>
      <c r="F39" s="314"/>
      <c r="G39" s="314"/>
      <c r="H39" s="314"/>
      <c r="I39" s="314"/>
      <c r="J39" s="314"/>
      <c r="R39" s="356"/>
    </row>
    <row r="40" spans="2:18" ht="15">
      <c r="B40" s="728" t="s">
        <v>396</v>
      </c>
      <c r="C40" s="728"/>
      <c r="D40" s="728"/>
      <c r="E40" s="728"/>
      <c r="F40" s="728"/>
      <c r="G40" s="728"/>
      <c r="H40" s="728"/>
      <c r="I40" s="728"/>
      <c r="J40" s="728"/>
      <c r="K40" s="728"/>
      <c r="R40" s="356"/>
    </row>
    <row r="41" spans="2:18" ht="42.75">
      <c r="B41" s="341" t="s">
        <v>343</v>
      </c>
      <c r="C41" s="336"/>
      <c r="D41" s="336"/>
      <c r="E41" s="336"/>
      <c r="F41" s="336"/>
      <c r="G41" s="336"/>
      <c r="H41" s="336"/>
      <c r="I41" s="336"/>
      <c r="J41" s="336"/>
      <c r="K41" s="335"/>
      <c r="R41" s="356"/>
    </row>
    <row r="42" spans="2:18" ht="15.75">
      <c r="B42" s="253" t="s">
        <v>342</v>
      </c>
      <c r="C42" s="336"/>
      <c r="D42" s="336"/>
      <c r="E42" s="336"/>
      <c r="F42" s="336"/>
      <c r="G42" s="336"/>
      <c r="H42" s="336"/>
      <c r="I42" s="336"/>
      <c r="J42" s="336"/>
      <c r="K42" s="335"/>
      <c r="L42" s="356"/>
      <c r="M42" s="356"/>
      <c r="N42" s="356"/>
      <c r="R42" s="356"/>
    </row>
    <row r="43" spans="2:18">
      <c r="B43" s="386" t="str">
        <f>IF(ISBLANK('G COMP Year 2 Updates'!B43),"",'G COMP Year 2 Updates'!B43)</f>
        <v/>
      </c>
      <c r="C43" s="385"/>
      <c r="D43" s="385"/>
      <c r="E43" s="385"/>
      <c r="F43" s="316"/>
      <c r="G43" s="316"/>
      <c r="H43" s="316"/>
      <c r="I43" s="316"/>
      <c r="J43" s="385"/>
      <c r="K43" s="331"/>
      <c r="L43" s="356"/>
      <c r="M43" s="356"/>
      <c r="N43" s="356"/>
      <c r="R43" s="356"/>
    </row>
    <row r="44" spans="2:18">
      <c r="B44" s="386" t="str">
        <f>IF(ISBLANK('G COMP Year 2 Updates'!B44),"",'G COMP Year 2 Updates'!B44)</f>
        <v/>
      </c>
      <c r="C44" s="385"/>
      <c r="D44" s="385"/>
      <c r="E44" s="385"/>
      <c r="F44" s="316"/>
      <c r="G44" s="316"/>
      <c r="H44" s="316"/>
      <c r="I44" s="316"/>
      <c r="J44" s="385"/>
      <c r="K44" s="331"/>
      <c r="L44" s="356"/>
      <c r="M44" s="356"/>
      <c r="N44" s="356"/>
      <c r="R44" s="355"/>
    </row>
    <row r="45" spans="2:18">
      <c r="B45" s="386" t="str">
        <f>IF(ISBLANK('G COMP Year 2 Updates'!B45),"",'G COMP Year 2 Updates'!B45)</f>
        <v/>
      </c>
      <c r="C45" s="385"/>
      <c r="D45" s="385"/>
      <c r="E45" s="385"/>
      <c r="F45" s="316"/>
      <c r="G45" s="316"/>
      <c r="H45" s="316"/>
      <c r="I45" s="316"/>
      <c r="J45" s="385"/>
      <c r="K45" s="331"/>
      <c r="L45" s="356"/>
      <c r="M45" s="356"/>
      <c r="N45" s="356"/>
      <c r="R45" s="355"/>
    </row>
    <row r="46" spans="2:18">
      <c r="B46" s="386" t="str">
        <f>IF(ISBLANK('G COMP Year 2 Updates'!B46),"",'G COMP Year 2 Updates'!B46)</f>
        <v/>
      </c>
      <c r="C46" s="385"/>
      <c r="D46" s="385"/>
      <c r="E46" s="385"/>
      <c r="F46" s="316"/>
      <c r="G46" s="316"/>
      <c r="H46" s="316"/>
      <c r="I46" s="316"/>
      <c r="J46" s="385"/>
      <c r="K46" s="331"/>
      <c r="L46" s="356"/>
      <c r="M46" s="356"/>
      <c r="N46" s="356"/>
      <c r="R46" s="355"/>
    </row>
    <row r="47" spans="2:18">
      <c r="B47" s="386" t="str">
        <f>IF(ISBLANK('G COMP Year 2 Updates'!B47),"",'G COMP Year 2 Updates'!B47)</f>
        <v/>
      </c>
      <c r="C47" s="385"/>
      <c r="D47" s="385"/>
      <c r="E47" s="385"/>
      <c r="F47" s="316"/>
      <c r="G47" s="316"/>
      <c r="H47" s="316"/>
      <c r="I47" s="316"/>
      <c r="J47" s="385"/>
      <c r="K47" s="331"/>
      <c r="L47" s="356"/>
      <c r="M47" s="356"/>
      <c r="N47" s="356"/>
      <c r="R47" s="355"/>
    </row>
    <row r="48" spans="2:18" ht="15.75">
      <c r="B48" s="357" t="s">
        <v>341</v>
      </c>
      <c r="C48" s="336"/>
      <c r="D48" s="336"/>
      <c r="E48" s="336"/>
      <c r="F48" s="336"/>
      <c r="G48" s="336"/>
      <c r="H48" s="336"/>
      <c r="I48" s="336"/>
      <c r="J48" s="336"/>
      <c r="K48" s="335"/>
      <c r="L48" s="356"/>
      <c r="M48" s="356"/>
      <c r="N48" s="356"/>
      <c r="R48" s="356"/>
    </row>
    <row r="49" spans="2:18">
      <c r="B49" s="386" t="str">
        <f>IF(ISBLANK('G COMP Year 2 Updates'!B49),"",'G COMP Year 2 Updates'!B49)</f>
        <v/>
      </c>
      <c r="C49" s="385"/>
      <c r="D49" s="385"/>
      <c r="E49" s="385"/>
      <c r="F49" s="316"/>
      <c r="G49" s="316"/>
      <c r="H49" s="316"/>
      <c r="I49" s="316"/>
      <c r="J49" s="385"/>
      <c r="K49" s="331"/>
      <c r="L49" s="356"/>
      <c r="M49" s="356"/>
      <c r="N49" s="356"/>
    </row>
    <row r="50" spans="2:18">
      <c r="B50" s="386" t="str">
        <f>IF(ISBLANK('G COMP Year 2 Updates'!B50),"",'G COMP Year 2 Updates'!B50)</f>
        <v/>
      </c>
      <c r="C50" s="385"/>
      <c r="D50" s="385"/>
      <c r="E50" s="385"/>
      <c r="F50" s="316"/>
      <c r="G50" s="316"/>
      <c r="H50" s="316"/>
      <c r="I50" s="316"/>
      <c r="J50" s="385"/>
      <c r="K50" s="331"/>
      <c r="L50" s="356"/>
      <c r="M50" s="356"/>
      <c r="N50" s="356"/>
      <c r="R50" s="355"/>
    </row>
    <row r="51" spans="2:18">
      <c r="B51" s="386" t="str">
        <f>IF(ISBLANK('G COMP Year 2 Updates'!B51),"",'G COMP Year 2 Updates'!B51)</f>
        <v/>
      </c>
      <c r="C51" s="385"/>
      <c r="D51" s="385"/>
      <c r="E51" s="385"/>
      <c r="F51" s="316"/>
      <c r="G51" s="316"/>
      <c r="H51" s="316"/>
      <c r="I51" s="316"/>
      <c r="J51" s="385"/>
      <c r="K51" s="331"/>
      <c r="L51" s="356"/>
      <c r="M51" s="356"/>
      <c r="N51" s="356"/>
      <c r="R51" s="355"/>
    </row>
    <row r="52" spans="2:18">
      <c r="B52" s="386" t="str">
        <f>IF(ISBLANK('G COMP Year 2 Updates'!B52),"",'G COMP Year 2 Updates'!B52)</f>
        <v/>
      </c>
      <c r="C52" s="385"/>
      <c r="D52" s="385"/>
      <c r="E52" s="385"/>
      <c r="F52" s="316"/>
      <c r="G52" s="316"/>
      <c r="H52" s="316"/>
      <c r="I52" s="316"/>
      <c r="J52" s="385"/>
      <c r="K52" s="331"/>
      <c r="L52" s="356"/>
      <c r="M52" s="356"/>
      <c r="N52" s="356"/>
      <c r="R52" s="355"/>
    </row>
    <row r="53" spans="2:18">
      <c r="B53" s="386" t="str">
        <f>IF(ISBLANK('G COMP Year 2 Updates'!B53),"",'G COMP Year 2 Updates'!B53)</f>
        <v/>
      </c>
      <c r="C53" s="385"/>
      <c r="D53" s="385"/>
      <c r="E53" s="385"/>
      <c r="F53" s="316"/>
      <c r="G53" s="316"/>
      <c r="H53" s="316"/>
      <c r="I53" s="316"/>
      <c r="J53" s="385"/>
      <c r="K53" s="331"/>
      <c r="L53" s="356"/>
      <c r="M53" s="356"/>
      <c r="N53" s="356"/>
    </row>
    <row r="54" spans="2:18" ht="15.75">
      <c r="B54" s="256" t="s">
        <v>340</v>
      </c>
      <c r="C54" s="336"/>
      <c r="D54" s="336"/>
      <c r="E54" s="336"/>
      <c r="F54" s="336"/>
      <c r="G54" s="336"/>
      <c r="H54" s="336"/>
      <c r="I54" s="336"/>
      <c r="J54" s="336"/>
      <c r="K54" s="335"/>
      <c r="L54" s="356"/>
      <c r="M54" s="356"/>
      <c r="N54" s="356"/>
    </row>
    <row r="55" spans="2:18">
      <c r="B55" s="386" t="str">
        <f>IF(ISBLANK('G COMP Year 2 Updates'!B55),"",'G COMP Year 2 Updates'!B55)</f>
        <v/>
      </c>
      <c r="C55" s="385"/>
      <c r="D55" s="385"/>
      <c r="E55" s="385"/>
      <c r="F55" s="316"/>
      <c r="G55" s="316"/>
      <c r="H55" s="316"/>
      <c r="I55" s="316"/>
      <c r="J55" s="385"/>
      <c r="K55" s="331"/>
      <c r="L55" s="356"/>
      <c r="M55" s="356"/>
      <c r="N55" s="356"/>
    </row>
    <row r="56" spans="2:18">
      <c r="B56" s="386" t="str">
        <f>IF(ISBLANK('G COMP Year 2 Updates'!B56),"",'G COMP Year 2 Updates'!B56)</f>
        <v/>
      </c>
      <c r="C56" s="385"/>
      <c r="D56" s="385"/>
      <c r="E56" s="385"/>
      <c r="F56" s="316"/>
      <c r="G56" s="316"/>
      <c r="H56" s="316"/>
      <c r="I56" s="316"/>
      <c r="J56" s="385"/>
      <c r="K56" s="331"/>
      <c r="L56" s="356"/>
      <c r="M56" s="356"/>
      <c r="N56" s="356"/>
    </row>
    <row r="57" spans="2:18">
      <c r="B57" s="386" t="str">
        <f>IF(ISBLANK('G COMP Year 2 Updates'!B57),"",'G COMP Year 2 Updates'!B57)</f>
        <v/>
      </c>
      <c r="C57" s="385"/>
      <c r="D57" s="385"/>
      <c r="E57" s="385"/>
      <c r="F57" s="316"/>
      <c r="G57" s="316"/>
      <c r="H57" s="316"/>
      <c r="I57" s="316"/>
      <c r="J57" s="385"/>
      <c r="K57" s="331"/>
      <c r="L57" s="356"/>
      <c r="M57" s="356"/>
      <c r="N57" s="356"/>
    </row>
    <row r="58" spans="2:18">
      <c r="B58" s="386" t="str">
        <f>IF(ISBLANK('G COMP Year 2 Updates'!B58),"",'G COMP Year 2 Updates'!B58)</f>
        <v/>
      </c>
      <c r="C58" s="385"/>
      <c r="D58" s="385"/>
      <c r="E58" s="385"/>
      <c r="F58" s="316"/>
      <c r="G58" s="316"/>
      <c r="H58" s="316"/>
      <c r="I58" s="316"/>
      <c r="J58" s="385"/>
      <c r="K58" s="331"/>
      <c r="L58" s="356"/>
      <c r="M58" s="356"/>
      <c r="N58" s="356"/>
    </row>
    <row r="59" spans="2:18">
      <c r="B59" s="386" t="str">
        <f>IF(ISBLANK('G COMP Year 2 Updates'!B59),"",'G COMP Year 2 Updates'!B59)</f>
        <v/>
      </c>
      <c r="C59" s="385"/>
      <c r="D59" s="385"/>
      <c r="E59" s="385"/>
      <c r="F59" s="316"/>
      <c r="G59" s="316"/>
      <c r="H59" s="316"/>
      <c r="I59" s="316"/>
      <c r="J59" s="385"/>
      <c r="K59" s="331"/>
      <c r="L59" s="356"/>
      <c r="M59" s="356"/>
      <c r="N59" s="356"/>
    </row>
    <row r="60" spans="2:18">
      <c r="B60" s="386" t="str">
        <f>IF(ISBLANK('G COMP Year 2 Updates'!B60),"",'G COMP Year 2 Updates'!B60)</f>
        <v/>
      </c>
      <c r="C60" s="385"/>
      <c r="D60" s="385"/>
      <c r="E60" s="385"/>
      <c r="F60" s="316"/>
      <c r="G60" s="316"/>
      <c r="H60" s="316"/>
      <c r="I60" s="316"/>
      <c r="J60" s="385"/>
      <c r="K60" s="331"/>
      <c r="L60" s="356"/>
      <c r="M60" s="356"/>
      <c r="N60" s="356"/>
    </row>
    <row r="61" spans="2:18">
      <c r="B61" s="386" t="str">
        <f>IF(ISBLANK('G COMP Year 2 Updates'!B61),"",'G COMP Year 2 Updates'!B61)</f>
        <v/>
      </c>
      <c r="C61" s="385"/>
      <c r="D61" s="385"/>
      <c r="E61" s="385"/>
      <c r="F61" s="316"/>
      <c r="G61" s="316"/>
      <c r="H61" s="316"/>
      <c r="I61" s="316"/>
      <c r="J61" s="385"/>
      <c r="K61" s="331"/>
      <c r="L61" s="356"/>
      <c r="M61" s="356"/>
      <c r="N61" s="356"/>
    </row>
    <row r="62" spans="2:18">
      <c r="B62" s="386" t="str">
        <f>IF(ISBLANK('G COMP Year 2 Updates'!B62),"",'G COMP Year 2 Updates'!B62)</f>
        <v/>
      </c>
      <c r="C62" s="385"/>
      <c r="D62" s="385"/>
      <c r="E62" s="385"/>
      <c r="F62" s="316"/>
      <c r="G62" s="316"/>
      <c r="H62" s="316"/>
      <c r="I62" s="316"/>
      <c r="J62" s="385"/>
      <c r="K62" s="331"/>
      <c r="L62" s="356"/>
      <c r="M62" s="356"/>
      <c r="N62" s="356"/>
    </row>
    <row r="63" spans="2:18">
      <c r="B63" s="386" t="str">
        <f>IF(ISBLANK('G COMP Year 2 Updates'!B63),"",'G COMP Year 2 Updates'!B63)</f>
        <v/>
      </c>
      <c r="C63" s="385"/>
      <c r="D63" s="385"/>
      <c r="E63" s="385"/>
      <c r="F63" s="316"/>
      <c r="G63" s="316"/>
      <c r="H63" s="316"/>
      <c r="I63" s="316"/>
      <c r="J63" s="385"/>
      <c r="K63" s="331"/>
      <c r="L63" s="356"/>
      <c r="M63" s="356"/>
      <c r="N63" s="356"/>
    </row>
    <row r="64" spans="2:18">
      <c r="B64" s="386" t="str">
        <f>IF(ISBLANK('G COMP Year 2 Updates'!B64),"",'G COMP Year 2 Updates'!B64)</f>
        <v/>
      </c>
      <c r="C64" s="385"/>
      <c r="D64" s="385"/>
      <c r="E64" s="385"/>
      <c r="F64" s="316"/>
      <c r="G64" s="316"/>
      <c r="H64" s="316"/>
      <c r="I64" s="316"/>
      <c r="J64" s="385"/>
      <c r="K64" s="331"/>
      <c r="L64" s="356"/>
      <c r="M64" s="356"/>
      <c r="N64" s="356"/>
    </row>
    <row r="65" spans="2:14" ht="15.75">
      <c r="B65" s="256" t="s">
        <v>395</v>
      </c>
      <c r="C65" s="336"/>
      <c r="D65" s="336"/>
      <c r="E65" s="336"/>
      <c r="F65" s="336"/>
      <c r="G65" s="336"/>
      <c r="H65" s="336"/>
      <c r="I65" s="336"/>
      <c r="J65" s="336"/>
      <c r="K65" s="335"/>
      <c r="L65" s="356"/>
      <c r="M65" s="356"/>
      <c r="N65" s="356"/>
    </row>
    <row r="66" spans="2:14">
      <c r="B66" s="386" t="str">
        <f>IF(ISBLANK('G COMP Year 2 Updates'!B66),"",'G COMP Year 2 Updates'!B66)</f>
        <v/>
      </c>
      <c r="C66" s="385"/>
      <c r="D66" s="385"/>
      <c r="E66" s="385"/>
      <c r="F66" s="316"/>
      <c r="G66" s="316"/>
      <c r="H66" s="316"/>
      <c r="I66" s="316"/>
      <c r="J66" s="385"/>
      <c r="K66" s="331"/>
      <c r="L66" s="356"/>
      <c r="M66" s="356"/>
      <c r="N66" s="356"/>
    </row>
    <row r="67" spans="2:14">
      <c r="B67" s="386" t="str">
        <f>IF(ISBLANK('G COMP Year 2 Updates'!B67),"",'G COMP Year 2 Updates'!B67)</f>
        <v/>
      </c>
      <c r="C67" s="385"/>
      <c r="D67" s="385"/>
      <c r="E67" s="385"/>
      <c r="F67" s="316"/>
      <c r="G67" s="316"/>
      <c r="H67" s="316"/>
      <c r="I67" s="316"/>
      <c r="J67" s="385"/>
      <c r="K67" s="331"/>
      <c r="L67" s="356"/>
      <c r="M67" s="356"/>
      <c r="N67" s="356"/>
    </row>
    <row r="68" spans="2:14">
      <c r="B68" s="386" t="str">
        <f>IF(ISBLANK('G COMP Year 2 Updates'!B68),"",'G COMP Year 2 Updates'!B68)</f>
        <v/>
      </c>
      <c r="C68" s="385"/>
      <c r="D68" s="385"/>
      <c r="E68" s="385"/>
      <c r="F68" s="316"/>
      <c r="G68" s="316"/>
      <c r="H68" s="316"/>
      <c r="I68" s="316"/>
      <c r="J68" s="385"/>
      <c r="K68" s="331"/>
      <c r="L68" s="356"/>
      <c r="M68" s="356"/>
      <c r="N68" s="356"/>
    </row>
    <row r="69" spans="2:14">
      <c r="B69" s="386" t="str">
        <f>IF(ISBLANK('G COMP Year 2 Updates'!B69),"",'G COMP Year 2 Updates'!B69)</f>
        <v/>
      </c>
      <c r="C69" s="385"/>
      <c r="D69" s="385"/>
      <c r="E69" s="385"/>
      <c r="F69" s="316"/>
      <c r="G69" s="316"/>
      <c r="H69" s="316"/>
      <c r="I69" s="316"/>
      <c r="J69" s="385"/>
      <c r="K69" s="331"/>
      <c r="L69" s="356"/>
      <c r="M69" s="356"/>
      <c r="N69" s="356"/>
    </row>
    <row r="70" spans="2:14">
      <c r="B70" s="386" t="str">
        <f>IF(ISBLANK('G COMP Year 2 Updates'!B70),"",'G COMP Year 2 Updates'!B70)</f>
        <v/>
      </c>
      <c r="C70" s="385"/>
      <c r="D70" s="385"/>
      <c r="E70" s="385"/>
      <c r="F70" s="316"/>
      <c r="G70" s="316"/>
      <c r="H70" s="316"/>
      <c r="I70" s="316"/>
      <c r="J70" s="385"/>
      <c r="K70" s="331"/>
      <c r="L70" s="356"/>
      <c r="M70" s="356"/>
      <c r="N70" s="356"/>
    </row>
    <row r="71" spans="2:14">
      <c r="B71" s="386" t="str">
        <f>IF(ISBLANK('G COMP Year 2 Updates'!B71),"",'G COMP Year 2 Updates'!B71)</f>
        <v/>
      </c>
      <c r="C71" s="385"/>
      <c r="D71" s="385"/>
      <c r="E71" s="385"/>
      <c r="F71" s="316"/>
      <c r="G71" s="316"/>
      <c r="H71" s="316"/>
      <c r="I71" s="316"/>
      <c r="J71" s="385"/>
      <c r="K71" s="331"/>
      <c r="L71" s="356"/>
      <c r="M71" s="356"/>
      <c r="N71" s="356"/>
    </row>
    <row r="72" spans="2:14">
      <c r="B72" s="386" t="str">
        <f>IF(ISBLANK('G COMP Year 2 Updates'!B72),"",'G COMP Year 2 Updates'!B72)</f>
        <v/>
      </c>
      <c r="C72" s="385"/>
      <c r="D72" s="385"/>
      <c r="E72" s="385"/>
      <c r="F72" s="316"/>
      <c r="G72" s="316"/>
      <c r="H72" s="316"/>
      <c r="I72" s="316"/>
      <c r="J72" s="385"/>
      <c r="K72" s="331"/>
      <c r="L72" s="356"/>
      <c r="M72" s="356"/>
      <c r="N72" s="356"/>
    </row>
    <row r="73" spans="2:14">
      <c r="B73" s="386" t="str">
        <f>IF(ISBLANK('G COMP Year 2 Updates'!B73),"",'G COMP Year 2 Updates'!B73)</f>
        <v/>
      </c>
      <c r="C73" s="385"/>
      <c r="D73" s="385"/>
      <c r="E73" s="385"/>
      <c r="F73" s="316"/>
      <c r="G73" s="316"/>
      <c r="H73" s="316"/>
      <c r="I73" s="316"/>
      <c r="J73" s="385"/>
      <c r="K73" s="331"/>
      <c r="L73" s="356"/>
      <c r="M73" s="356"/>
      <c r="N73" s="356"/>
    </row>
    <row r="74" spans="2:14">
      <c r="B74" s="386" t="str">
        <f>IF(ISBLANK('G COMP Year 2 Updates'!B74),"",'G COMP Year 2 Updates'!B74)</f>
        <v/>
      </c>
      <c r="C74" s="385"/>
      <c r="D74" s="385"/>
      <c r="E74" s="385"/>
      <c r="F74" s="316"/>
      <c r="G74" s="316"/>
      <c r="H74" s="316"/>
      <c r="I74" s="316"/>
      <c r="J74" s="385"/>
      <c r="K74" s="331"/>
      <c r="L74" s="356"/>
      <c r="M74" s="356"/>
      <c r="N74" s="356"/>
    </row>
    <row r="75" spans="2:14">
      <c r="B75" s="386" t="str">
        <f>IF(ISBLANK('G COMP Year 2 Updates'!B75),"",'G COMP Year 2 Updates'!B75)</f>
        <v/>
      </c>
      <c r="C75" s="385"/>
      <c r="D75" s="385"/>
      <c r="E75" s="385"/>
      <c r="F75" s="316"/>
      <c r="G75" s="316"/>
      <c r="H75" s="316"/>
      <c r="I75" s="316"/>
      <c r="J75" s="385"/>
      <c r="K75" s="352"/>
      <c r="L75" s="356"/>
      <c r="M75" s="356"/>
      <c r="N75" s="356"/>
    </row>
    <row r="76" spans="2:14" s="267" customFormat="1" ht="15.75">
      <c r="B76" s="253" t="s">
        <v>394</v>
      </c>
      <c r="C76" s="350"/>
      <c r="D76" s="350"/>
      <c r="E76" s="350"/>
      <c r="F76" s="350"/>
      <c r="G76" s="350"/>
      <c r="H76" s="350"/>
      <c r="I76" s="350"/>
      <c r="J76" s="350"/>
      <c r="K76" s="349"/>
    </row>
    <row r="77" spans="2:14" s="267" customFormat="1" ht="42.75">
      <c r="B77" s="341" t="s">
        <v>337</v>
      </c>
      <c r="C77" s="348"/>
      <c r="D77" s="348"/>
      <c r="E77" s="348"/>
      <c r="F77" s="348"/>
      <c r="G77" s="348"/>
      <c r="H77" s="348"/>
      <c r="I77" s="348"/>
      <c r="J77" s="348"/>
      <c r="K77" s="347"/>
    </row>
    <row r="78" spans="2:14" ht="42.75">
      <c r="B78" s="251" t="s">
        <v>409</v>
      </c>
      <c r="C78" s="385"/>
      <c r="D78" s="385"/>
      <c r="E78" s="385"/>
      <c r="F78" s="316"/>
      <c r="G78" s="316"/>
      <c r="H78" s="316"/>
      <c r="I78" s="316"/>
      <c r="J78" s="385"/>
      <c r="K78" s="331"/>
    </row>
    <row r="79" spans="2:14">
      <c r="B79" s="386" t="str">
        <f>IF(ISBLANK('G COMP Year 2 Updates'!B79),"",'G COMP Year 2 Updates'!B79)</f>
        <v/>
      </c>
      <c r="C79" s="385"/>
      <c r="D79" s="385"/>
      <c r="E79" s="385"/>
      <c r="F79" s="316"/>
      <c r="G79" s="316"/>
      <c r="H79" s="316"/>
      <c r="I79" s="316"/>
      <c r="J79" s="385"/>
      <c r="K79" s="331"/>
    </row>
    <row r="80" spans="2:14">
      <c r="B80" s="386" t="str">
        <f>IF(ISBLANK('G COMP Year 2 Updates'!B80),"",'G COMP Year 2 Updates'!B80)</f>
        <v/>
      </c>
      <c r="C80" s="385"/>
      <c r="D80" s="385"/>
      <c r="E80" s="385"/>
      <c r="F80" s="316"/>
      <c r="G80" s="316"/>
      <c r="H80" s="316"/>
      <c r="I80" s="316"/>
      <c r="J80" s="385"/>
      <c r="K80" s="331"/>
    </row>
    <row r="81" spans="2:14">
      <c r="B81" s="386" t="str">
        <f>IF(ISBLANK('G COMP Year 2 Updates'!B81),"",'G COMP Year 2 Updates'!B81)</f>
        <v/>
      </c>
      <c r="C81" s="385"/>
      <c r="D81" s="385"/>
      <c r="E81" s="385"/>
      <c r="F81" s="316"/>
      <c r="G81" s="316"/>
      <c r="H81" s="316"/>
      <c r="I81" s="316"/>
      <c r="J81" s="385"/>
      <c r="K81" s="331"/>
    </row>
    <row r="82" spans="2:14">
      <c r="B82" s="386" t="str">
        <f>IF(ISBLANK('G COMP Year 2 Updates'!B82),"",'G COMP Year 2 Updates'!B82)</f>
        <v/>
      </c>
      <c r="C82" s="385"/>
      <c r="D82" s="385"/>
      <c r="E82" s="385"/>
      <c r="F82" s="316"/>
      <c r="G82" s="316"/>
      <c r="H82" s="316"/>
      <c r="I82" s="316"/>
      <c r="J82" s="385"/>
      <c r="K82" s="331"/>
    </row>
    <row r="83" spans="2:14">
      <c r="B83" s="386" t="str">
        <f>IF(ISBLANK('G COMP Year 2 Updates'!B83),"",'G COMP Year 2 Updates'!B83)</f>
        <v/>
      </c>
      <c r="C83" s="385"/>
      <c r="D83" s="385"/>
      <c r="E83" s="385"/>
      <c r="F83" s="316"/>
      <c r="G83" s="316"/>
      <c r="H83" s="316"/>
      <c r="I83" s="316"/>
      <c r="J83" s="385"/>
      <c r="K83" s="331"/>
    </row>
    <row r="84" spans="2:14">
      <c r="B84" s="386" t="str">
        <f>IF(ISBLANK('G COMP Year 2 Updates'!B84),"",'G COMP Year 2 Updates'!B84)</f>
        <v/>
      </c>
      <c r="C84" s="385"/>
      <c r="D84" s="385"/>
      <c r="E84" s="385"/>
      <c r="F84" s="316"/>
      <c r="G84" s="316"/>
      <c r="H84" s="316"/>
      <c r="I84" s="316"/>
      <c r="J84" s="385"/>
      <c r="K84" s="331"/>
    </row>
    <row r="85" spans="2:14">
      <c r="B85" s="386" t="str">
        <f>IF(ISBLANK('G COMP Year 2 Updates'!B85),"",'G COMP Year 2 Updates'!B85)</f>
        <v/>
      </c>
      <c r="C85" s="385"/>
      <c r="D85" s="385"/>
      <c r="E85" s="385"/>
      <c r="F85" s="316"/>
      <c r="G85" s="316"/>
      <c r="H85" s="316"/>
      <c r="I85" s="316"/>
      <c r="J85" s="385"/>
      <c r="K85" s="331"/>
    </row>
    <row r="86" spans="2:14">
      <c r="B86" s="386" t="str">
        <f>IF(ISBLANK('G COMP Year 2 Updates'!B86),"",'G COMP Year 2 Updates'!B86)</f>
        <v/>
      </c>
      <c r="C86" s="385"/>
      <c r="D86" s="385"/>
      <c r="E86" s="385"/>
      <c r="F86" s="316"/>
      <c r="G86" s="316"/>
      <c r="H86" s="316"/>
      <c r="I86" s="316"/>
      <c r="J86" s="385"/>
      <c r="K86" s="331"/>
      <c r="L86" s="360"/>
    </row>
    <row r="87" spans="2:14">
      <c r="B87" s="386" t="str">
        <f>IF(ISBLANK('G COMP Year 2 Updates'!B87),"",'G COMP Year 2 Updates'!B87)</f>
        <v/>
      </c>
      <c r="C87" s="385"/>
      <c r="D87" s="385"/>
      <c r="E87" s="385"/>
      <c r="F87" s="316"/>
      <c r="G87" s="316"/>
      <c r="H87" s="316"/>
      <c r="I87" s="316"/>
      <c r="J87" s="385"/>
      <c r="K87" s="331"/>
    </row>
    <row r="88" spans="2:14">
      <c r="B88" s="386" t="str">
        <f>IF(ISBLANK('G COMP Year 2 Updates'!B88),"",'G COMP Year 2 Updates'!B88)</f>
        <v/>
      </c>
      <c r="C88" s="385"/>
      <c r="D88" s="385"/>
      <c r="E88" s="385"/>
      <c r="F88" s="316"/>
      <c r="G88" s="316"/>
      <c r="H88" s="316"/>
      <c r="I88" s="316"/>
      <c r="J88" s="385"/>
      <c r="K88" s="331"/>
    </row>
    <row r="89" spans="2:14">
      <c r="B89" s="386" t="str">
        <f>IF(ISBLANK('G COMP Year 2 Updates'!B89),"",'G COMP Year 2 Updates'!B89)</f>
        <v/>
      </c>
      <c r="C89" s="385"/>
      <c r="D89" s="385"/>
      <c r="E89" s="385"/>
      <c r="F89" s="316"/>
      <c r="G89" s="316"/>
      <c r="H89" s="316"/>
      <c r="I89" s="316"/>
      <c r="J89" s="385"/>
      <c r="K89" s="331"/>
    </row>
    <row r="90" spans="2:14">
      <c r="B90" s="386" t="str">
        <f>IF(ISBLANK('G COMP Year 2 Updates'!B90),"",'G COMP Year 2 Updates'!B90)</f>
        <v/>
      </c>
      <c r="C90" s="385"/>
      <c r="D90" s="385"/>
      <c r="E90" s="385"/>
      <c r="F90" s="316"/>
      <c r="G90" s="316"/>
      <c r="H90" s="316"/>
      <c r="I90" s="316"/>
      <c r="J90" s="385"/>
      <c r="K90" s="331"/>
    </row>
    <row r="91" spans="2:14">
      <c r="B91" s="386" t="str">
        <f>IF(ISBLANK('G COMP Year 2 Updates'!B91),"",'G COMP Year 2 Updates'!B91)</f>
        <v/>
      </c>
      <c r="C91" s="385"/>
      <c r="D91" s="385"/>
      <c r="E91" s="385"/>
      <c r="F91" s="316"/>
      <c r="G91" s="316"/>
      <c r="H91" s="316"/>
      <c r="I91" s="316"/>
      <c r="J91" s="385"/>
      <c r="K91" s="331"/>
    </row>
    <row r="92" spans="2:14">
      <c r="B92" s="386" t="str">
        <f>IF(ISBLANK('G COMP Year 2 Updates'!B92),"",'G COMP Year 2 Updates'!B92)</f>
        <v/>
      </c>
      <c r="C92" s="385"/>
      <c r="D92" s="385"/>
      <c r="E92" s="385"/>
      <c r="F92" s="316"/>
      <c r="G92" s="316"/>
      <c r="H92" s="316"/>
      <c r="I92" s="316"/>
      <c r="J92" s="385"/>
      <c r="K92" s="331"/>
    </row>
    <row r="93" spans="2:14">
      <c r="B93" s="386" t="str">
        <f>IF(ISBLANK('G COMP Year 2 Updates'!B93),"",'G COMP Year 2 Updates'!B93)</f>
        <v/>
      </c>
      <c r="C93" s="385"/>
      <c r="D93" s="385"/>
      <c r="E93" s="385"/>
      <c r="F93" s="316"/>
      <c r="G93" s="316"/>
      <c r="H93" s="316"/>
      <c r="I93" s="316"/>
      <c r="J93" s="385"/>
      <c r="K93" s="331"/>
    </row>
    <row r="94" spans="2:14" ht="15">
      <c r="B94" s="242" t="s">
        <v>392</v>
      </c>
      <c r="C94" s="392">
        <f>+'F COMP Year 1 Updates'!F94</f>
        <v>0</v>
      </c>
      <c r="D94" s="392">
        <f>+'G COMP Year 2 Updates'!H94</f>
        <v>0</v>
      </c>
      <c r="E94" s="392">
        <f>+'D COMP Budget'!E94</f>
        <v>0</v>
      </c>
      <c r="F94" s="313">
        <f>+SUM(F43:F47,F49:F53,F55:F64,F66:F75,F78:F93)</f>
        <v>0</v>
      </c>
      <c r="G94" s="313">
        <f>+SUM(G43:G47,G49:G53,G55:G64,G66:G75,G78:G93)</f>
        <v>0</v>
      </c>
      <c r="H94" s="313">
        <f>+SUM(H43:H47,H49:H53,H55:H64,H66:H75,H78:H93)</f>
        <v>0</v>
      </c>
      <c r="I94" s="313">
        <f>+SUM(I43:I47,I49:I53,I55:I64,I66:I75,I78:I93)</f>
        <v>0</v>
      </c>
      <c r="J94" s="358">
        <f>C94+D94+I94</f>
        <v>0</v>
      </c>
      <c r="K94" s="345"/>
    </row>
    <row r="95" spans="2:14" ht="6.75" customHeight="1">
      <c r="D95" s="279"/>
      <c r="E95" s="279"/>
    </row>
    <row r="96" spans="2:14" ht="15">
      <c r="B96" s="344" t="s">
        <v>334</v>
      </c>
      <c r="C96" s="343"/>
      <c r="D96" s="343"/>
      <c r="E96" s="343"/>
      <c r="F96" s="343"/>
      <c r="G96" s="343"/>
      <c r="H96" s="343"/>
      <c r="I96" s="343"/>
      <c r="J96" s="343"/>
      <c r="K96" s="342"/>
      <c r="L96" s="304"/>
      <c r="M96" s="304"/>
      <c r="N96" s="360"/>
    </row>
    <row r="97" spans="2:14" s="304" customFormat="1" ht="63" customHeight="1">
      <c r="B97" s="341" t="s">
        <v>391</v>
      </c>
      <c r="C97" s="758"/>
      <c r="D97" s="758"/>
      <c r="E97" s="758"/>
      <c r="F97" s="758"/>
      <c r="G97" s="758"/>
      <c r="H97" s="758"/>
      <c r="I97" s="758"/>
      <c r="J97" s="758"/>
      <c r="K97" s="758"/>
      <c r="L97" s="394"/>
      <c r="N97" s="393"/>
    </row>
    <row r="98" spans="2:14" ht="15">
      <c r="B98" s="256" t="s">
        <v>332</v>
      </c>
      <c r="C98" s="758"/>
      <c r="D98" s="758"/>
      <c r="E98" s="758"/>
      <c r="F98" s="758"/>
      <c r="G98" s="758"/>
      <c r="H98" s="758"/>
      <c r="I98" s="758"/>
      <c r="J98" s="758"/>
      <c r="K98" s="758"/>
      <c r="L98" s="267"/>
    </row>
    <row r="99" spans="2:14">
      <c r="B99" s="386" t="str">
        <f>IF(ISBLANK('G COMP Year 2 Updates'!B99),"",'G COMP Year 2 Updates'!B99)</f>
        <v/>
      </c>
      <c r="C99" s="385"/>
      <c r="D99" s="385"/>
      <c r="E99" s="385"/>
      <c r="F99" s="316"/>
      <c r="G99" s="316"/>
      <c r="H99" s="316"/>
      <c r="I99" s="316"/>
      <c r="J99" s="385"/>
      <c r="K99" s="331"/>
      <c r="L99" s="267"/>
      <c r="N99" s="360"/>
    </row>
    <row r="100" spans="2:14">
      <c r="B100" s="386" t="str">
        <f>IF(ISBLANK('G COMP Year 2 Updates'!B100),"",'G COMP Year 2 Updates'!B100)</f>
        <v/>
      </c>
      <c r="C100" s="385"/>
      <c r="D100" s="385"/>
      <c r="E100" s="385"/>
      <c r="F100" s="316"/>
      <c r="G100" s="316"/>
      <c r="H100" s="316"/>
      <c r="I100" s="316"/>
      <c r="J100" s="385"/>
      <c r="K100" s="331"/>
      <c r="L100" s="390"/>
    </row>
    <row r="101" spans="2:14">
      <c r="B101" s="386" t="str">
        <f>IF(ISBLANK('G COMP Year 2 Updates'!B101),"",'G COMP Year 2 Updates'!B101)</f>
        <v/>
      </c>
      <c r="C101" s="385"/>
      <c r="D101" s="385"/>
      <c r="E101" s="385"/>
      <c r="F101" s="316"/>
      <c r="G101" s="316"/>
      <c r="H101" s="316"/>
      <c r="I101" s="316"/>
      <c r="J101" s="385"/>
      <c r="K101" s="331"/>
      <c r="L101" s="390"/>
    </row>
    <row r="102" spans="2:14">
      <c r="B102" s="386" t="str">
        <f>IF(ISBLANK('G COMP Year 2 Updates'!B102),"",'G COMP Year 2 Updates'!B102)</f>
        <v/>
      </c>
      <c r="C102" s="385"/>
      <c r="D102" s="385"/>
      <c r="E102" s="385"/>
      <c r="F102" s="316"/>
      <c r="G102" s="316"/>
      <c r="H102" s="316"/>
      <c r="I102" s="316"/>
      <c r="J102" s="385"/>
      <c r="K102" s="331"/>
      <c r="L102" s="390"/>
    </row>
    <row r="103" spans="2:14">
      <c r="B103" s="386" t="str">
        <f>IF(ISBLANK('G COMP Year 2 Updates'!B103),"",'G COMP Year 2 Updates'!B103)</f>
        <v/>
      </c>
      <c r="C103" s="385"/>
      <c r="D103" s="385"/>
      <c r="E103" s="385"/>
      <c r="F103" s="316"/>
      <c r="G103" s="316"/>
      <c r="H103" s="316"/>
      <c r="I103" s="316"/>
      <c r="J103" s="385"/>
      <c r="K103" s="331"/>
      <c r="L103" s="390"/>
    </row>
    <row r="104" spans="2:14" ht="15.75">
      <c r="B104" s="256" t="s">
        <v>331</v>
      </c>
      <c r="C104" s="336"/>
      <c r="D104" s="336"/>
      <c r="E104" s="336"/>
      <c r="F104" s="336"/>
      <c r="G104" s="336"/>
      <c r="H104" s="336"/>
      <c r="I104" s="336"/>
      <c r="J104" s="336"/>
      <c r="K104" s="335"/>
      <c r="L104" s="390"/>
    </row>
    <row r="105" spans="2:14">
      <c r="B105" s="386" t="str">
        <f>IF(ISBLANK('G COMP Year 2 Updates'!B105),"",'G COMP Year 2 Updates'!B105)</f>
        <v/>
      </c>
      <c r="C105" s="385"/>
      <c r="D105" s="385"/>
      <c r="E105" s="385"/>
      <c r="F105" s="316"/>
      <c r="G105" s="316"/>
      <c r="H105" s="316"/>
      <c r="I105" s="316"/>
      <c r="J105" s="385"/>
      <c r="K105" s="331"/>
      <c r="L105" s="390"/>
    </row>
    <row r="106" spans="2:14">
      <c r="B106" s="386" t="str">
        <f>IF(ISBLANK('G COMP Year 2 Updates'!B106),"",'G COMP Year 2 Updates'!B106)</f>
        <v/>
      </c>
      <c r="C106" s="385"/>
      <c r="D106" s="385"/>
      <c r="E106" s="385"/>
      <c r="F106" s="316"/>
      <c r="G106" s="316"/>
      <c r="H106" s="316"/>
      <c r="I106" s="316"/>
      <c r="J106" s="385"/>
      <c r="K106" s="331"/>
      <c r="L106" s="390"/>
    </row>
    <row r="107" spans="2:14">
      <c r="B107" s="386" t="str">
        <f>IF(ISBLANK('G COMP Year 2 Updates'!B107),"",'G COMP Year 2 Updates'!B107)</f>
        <v/>
      </c>
      <c r="C107" s="385"/>
      <c r="D107" s="385"/>
      <c r="E107" s="385"/>
      <c r="F107" s="316"/>
      <c r="G107" s="316"/>
      <c r="H107" s="316"/>
      <c r="I107" s="316"/>
      <c r="J107" s="385"/>
      <c r="K107" s="331"/>
      <c r="L107" s="390"/>
    </row>
    <row r="108" spans="2:14">
      <c r="B108" s="386" t="str">
        <f>IF(ISBLANK('G COMP Year 2 Updates'!B108),"",'G COMP Year 2 Updates'!B108)</f>
        <v/>
      </c>
      <c r="C108" s="385"/>
      <c r="D108" s="385"/>
      <c r="E108" s="385"/>
      <c r="F108" s="316"/>
      <c r="G108" s="316"/>
      <c r="H108" s="316"/>
      <c r="I108" s="316"/>
      <c r="J108" s="385"/>
      <c r="K108" s="331"/>
      <c r="L108" s="390"/>
    </row>
    <row r="109" spans="2:14">
      <c r="B109" s="386" t="str">
        <f>IF(ISBLANK('G COMP Year 2 Updates'!B109),"",'G COMP Year 2 Updates'!B109)</f>
        <v/>
      </c>
      <c r="C109" s="385"/>
      <c r="D109" s="385"/>
      <c r="E109" s="385"/>
      <c r="F109" s="316"/>
      <c r="G109" s="316"/>
      <c r="H109" s="316"/>
      <c r="I109" s="316"/>
      <c r="J109" s="385"/>
      <c r="K109" s="331"/>
      <c r="L109" s="390"/>
    </row>
    <row r="110" spans="2:14" ht="15">
      <c r="B110" s="242" t="s">
        <v>330</v>
      </c>
      <c r="C110" s="392">
        <f>+'F COMP Year 1 Updates'!F110</f>
        <v>0</v>
      </c>
      <c r="D110" s="392">
        <f>+'G COMP Year 2 Updates'!H110</f>
        <v>0</v>
      </c>
      <c r="E110" s="392">
        <f>+'D COMP Budget'!E110</f>
        <v>0</v>
      </c>
      <c r="F110" s="391">
        <f>+SUM(F105:F109,F99:F103)</f>
        <v>0</v>
      </c>
      <c r="G110" s="391">
        <f>+SUM(G105:G109,G99:G103)</f>
        <v>0</v>
      </c>
      <c r="H110" s="391">
        <f>+SUM(H105:H109,H99:H103)</f>
        <v>0</v>
      </c>
      <c r="I110" s="391">
        <f>+SUM(I105:I109,I99:I103)</f>
        <v>0</v>
      </c>
      <c r="J110" s="358">
        <f>C110+D110+I110</f>
        <v>0</v>
      </c>
      <c r="K110" s="331"/>
      <c r="L110" s="390"/>
    </row>
    <row r="111" spans="2:14" ht="6.75" customHeight="1">
      <c r="B111" s="339"/>
      <c r="C111" s="338"/>
      <c r="D111" s="337"/>
      <c r="E111" s="337"/>
      <c r="F111" s="314"/>
      <c r="G111" s="314"/>
      <c r="H111" s="314"/>
      <c r="I111" s="314"/>
      <c r="J111" s="314"/>
      <c r="L111" s="390"/>
    </row>
    <row r="112" spans="2:14" ht="15">
      <c r="B112" s="728" t="s">
        <v>390</v>
      </c>
      <c r="C112" s="728"/>
      <c r="D112" s="728"/>
      <c r="E112" s="728"/>
      <c r="F112" s="728"/>
      <c r="G112" s="728"/>
      <c r="H112" s="728"/>
      <c r="I112" s="728"/>
      <c r="J112" s="728"/>
      <c r="K112" s="728"/>
      <c r="L112" s="390"/>
      <c r="M112" s="304"/>
    </row>
    <row r="113" spans="2:12" ht="15.75">
      <c r="B113" s="256" t="s">
        <v>328</v>
      </c>
      <c r="C113" s="336"/>
      <c r="D113" s="336"/>
      <c r="E113" s="336"/>
      <c r="F113" s="336"/>
      <c r="G113" s="336"/>
      <c r="H113" s="336"/>
      <c r="I113" s="336"/>
      <c r="J113" s="336"/>
      <c r="K113" s="335"/>
      <c r="L113" s="390"/>
    </row>
    <row r="114" spans="2:12">
      <c r="B114" s="386" t="str">
        <f>IF(ISBLANK('G COMP Year 2 Updates'!B114),"",'G COMP Year 2 Updates'!B114)</f>
        <v/>
      </c>
      <c r="C114" s="385"/>
      <c r="D114" s="385"/>
      <c r="E114" s="385"/>
      <c r="F114" s="316"/>
      <c r="G114" s="316"/>
      <c r="H114" s="316"/>
      <c r="I114" s="316"/>
      <c r="J114" s="385"/>
      <c r="K114" s="331"/>
      <c r="L114" s="390"/>
    </row>
    <row r="115" spans="2:12">
      <c r="B115" s="386" t="str">
        <f>IF(ISBLANK('G COMP Year 2 Updates'!B115),"",'G COMP Year 2 Updates'!B115)</f>
        <v/>
      </c>
      <c r="C115" s="385"/>
      <c r="D115" s="385"/>
      <c r="E115" s="385"/>
      <c r="F115" s="316"/>
      <c r="G115" s="316"/>
      <c r="H115" s="316"/>
      <c r="I115" s="316"/>
      <c r="J115" s="385"/>
      <c r="K115" s="331"/>
      <c r="L115" s="390"/>
    </row>
    <row r="116" spans="2:12">
      <c r="B116" s="386" t="str">
        <f>IF(ISBLANK('G COMP Year 2 Updates'!B116),"",'G COMP Year 2 Updates'!B116)</f>
        <v/>
      </c>
      <c r="C116" s="385"/>
      <c r="D116" s="385"/>
      <c r="E116" s="385"/>
      <c r="F116" s="316"/>
      <c r="G116" s="316"/>
      <c r="H116" s="316"/>
      <c r="I116" s="316"/>
      <c r="J116" s="385"/>
      <c r="K116" s="331"/>
      <c r="L116" s="390"/>
    </row>
    <row r="117" spans="2:12">
      <c r="B117" s="386" t="str">
        <f>IF(ISBLANK('G COMP Year 2 Updates'!B117),"",'G COMP Year 2 Updates'!B117)</f>
        <v/>
      </c>
      <c r="C117" s="385"/>
      <c r="D117" s="385"/>
      <c r="E117" s="385"/>
      <c r="F117" s="316"/>
      <c r="G117" s="316"/>
      <c r="H117" s="316"/>
      <c r="I117" s="316"/>
      <c r="J117" s="385"/>
      <c r="K117" s="331"/>
      <c r="L117" s="390"/>
    </row>
    <row r="118" spans="2:12">
      <c r="B118" s="386" t="str">
        <f>IF(ISBLANK('G COMP Year 2 Updates'!B118),"",'G COMP Year 2 Updates'!B118)</f>
        <v/>
      </c>
      <c r="C118" s="385"/>
      <c r="D118" s="385"/>
      <c r="E118" s="385"/>
      <c r="F118" s="316"/>
      <c r="G118" s="316"/>
      <c r="H118" s="316"/>
      <c r="I118" s="316"/>
      <c r="J118" s="385"/>
      <c r="K118" s="331"/>
      <c r="L118" s="390"/>
    </row>
    <row r="119" spans="2:12" ht="15.75">
      <c r="B119" s="256" t="s">
        <v>327</v>
      </c>
      <c r="C119" s="336"/>
      <c r="D119" s="336"/>
      <c r="E119" s="336"/>
      <c r="F119" s="336"/>
      <c r="G119" s="336"/>
      <c r="H119" s="336"/>
      <c r="I119" s="336"/>
      <c r="J119" s="336"/>
      <c r="K119" s="335"/>
      <c r="L119" s="390"/>
    </row>
    <row r="120" spans="2:12">
      <c r="B120" s="386" t="str">
        <f>IF(ISBLANK('G COMP Year 2 Updates'!B120),"",'G COMP Year 2 Updates'!B120)</f>
        <v/>
      </c>
      <c r="C120" s="385"/>
      <c r="D120" s="385"/>
      <c r="E120" s="385"/>
      <c r="F120" s="316"/>
      <c r="G120" s="316"/>
      <c r="H120" s="316"/>
      <c r="I120" s="316"/>
      <c r="J120" s="385"/>
      <c r="K120" s="331"/>
      <c r="L120" s="390"/>
    </row>
    <row r="121" spans="2:12">
      <c r="B121" s="386" t="str">
        <f>IF(ISBLANK('G COMP Year 2 Updates'!B121),"",'G COMP Year 2 Updates'!B121)</f>
        <v/>
      </c>
      <c r="C121" s="385"/>
      <c r="D121" s="385"/>
      <c r="E121" s="385"/>
      <c r="F121" s="316"/>
      <c r="G121" s="316"/>
      <c r="H121" s="316"/>
      <c r="I121" s="316"/>
      <c r="J121" s="385"/>
      <c r="K121" s="331"/>
      <c r="L121" s="390"/>
    </row>
    <row r="122" spans="2:12">
      <c r="B122" s="386" t="str">
        <f>IF(ISBLANK('G COMP Year 2 Updates'!B122),"",'G COMP Year 2 Updates'!B122)</f>
        <v/>
      </c>
      <c r="C122" s="385"/>
      <c r="D122" s="385"/>
      <c r="E122" s="385"/>
      <c r="F122" s="316"/>
      <c r="G122" s="316"/>
      <c r="H122" s="316"/>
      <c r="I122" s="316"/>
      <c r="J122" s="385"/>
      <c r="K122" s="331"/>
      <c r="L122" s="390"/>
    </row>
    <row r="123" spans="2:12">
      <c r="B123" s="386" t="str">
        <f>IF(ISBLANK('G COMP Year 2 Updates'!B123),"",'G COMP Year 2 Updates'!B123)</f>
        <v/>
      </c>
      <c r="C123" s="385"/>
      <c r="D123" s="385"/>
      <c r="E123" s="385"/>
      <c r="F123" s="316"/>
      <c r="G123" s="316"/>
      <c r="H123" s="316"/>
      <c r="I123" s="316"/>
      <c r="J123" s="385"/>
      <c r="K123" s="331"/>
      <c r="L123" s="390"/>
    </row>
    <row r="124" spans="2:12">
      <c r="B124" s="386" t="str">
        <f>IF(ISBLANK('G COMP Year 2 Updates'!B124),"",'G COMP Year 2 Updates'!B124)</f>
        <v/>
      </c>
      <c r="C124" s="385"/>
      <c r="D124" s="385"/>
      <c r="E124" s="385"/>
      <c r="F124" s="316"/>
      <c r="G124" s="316"/>
      <c r="H124" s="316"/>
      <c r="I124" s="316"/>
      <c r="J124" s="385"/>
      <c r="K124" s="331"/>
      <c r="L124" s="390"/>
    </row>
    <row r="125" spans="2:12" ht="15">
      <c r="B125" s="242" t="s">
        <v>389</v>
      </c>
      <c r="C125" s="392">
        <f>+'F COMP Year 1 Updates'!F125</f>
        <v>0</v>
      </c>
      <c r="D125" s="392">
        <f>+'G COMP Year 2 Updates'!H125</f>
        <v>0</v>
      </c>
      <c r="E125" s="392">
        <f>+'D COMP Budget'!E125</f>
        <v>0</v>
      </c>
      <c r="F125" s="391">
        <f>+SUM(F120:F124,F114:F118)</f>
        <v>0</v>
      </c>
      <c r="G125" s="391">
        <f>+SUM(G120:G124,G114:G118)</f>
        <v>0</v>
      </c>
      <c r="H125" s="391">
        <f>+SUM(H120:H124,H114:H118)</f>
        <v>0</v>
      </c>
      <c r="I125" s="391">
        <f>+SUM(I120:I124,I114:I118)</f>
        <v>0</v>
      </c>
      <c r="J125" s="358">
        <f>C125+D125+I125</f>
        <v>0</v>
      </c>
      <c r="K125" s="311"/>
      <c r="L125" s="390"/>
    </row>
    <row r="126" spans="2:12" ht="6.75" customHeight="1">
      <c r="C126" s="314"/>
      <c r="D126" s="269"/>
      <c r="E126" s="269"/>
      <c r="F126" s="314"/>
      <c r="G126" s="314"/>
      <c r="H126" s="314"/>
      <c r="I126" s="314"/>
      <c r="J126" s="314"/>
      <c r="L126" s="267"/>
    </row>
    <row r="127" spans="2:12" ht="15">
      <c r="B127" s="327" t="s">
        <v>388</v>
      </c>
      <c r="C127" s="383">
        <f>+'F COMP Year 1 Updates'!F127</f>
        <v>0</v>
      </c>
      <c r="D127" s="383">
        <f>+'G COMP Year 2 Updates'!H127</f>
        <v>0</v>
      </c>
      <c r="E127" s="383">
        <f>+'D COMP Budget'!E127</f>
        <v>0</v>
      </c>
      <c r="F127" s="313">
        <f>+F23+F94+F110+F125+F38</f>
        <v>0</v>
      </c>
      <c r="G127" s="313">
        <f>+G23+G94+G110+G125+G38</f>
        <v>0</v>
      </c>
      <c r="H127" s="313">
        <f>+H23+H94+H110+H125+H38</f>
        <v>0</v>
      </c>
      <c r="I127" s="313">
        <f>+I23+I94+I110+I125+I38</f>
        <v>0</v>
      </c>
      <c r="J127" s="358">
        <f>C127+D127+I127</f>
        <v>0</v>
      </c>
      <c r="K127" s="311"/>
    </row>
    <row r="130" spans="2:11" ht="15">
      <c r="B130" s="728" t="s">
        <v>387</v>
      </c>
      <c r="C130" s="728"/>
      <c r="D130" s="728"/>
      <c r="E130" s="728"/>
      <c r="F130" s="728"/>
      <c r="G130" s="728"/>
      <c r="H130" s="728"/>
      <c r="I130" s="728"/>
      <c r="J130" s="728"/>
      <c r="K130" s="728"/>
    </row>
    <row r="131" spans="2:11" ht="7.5" customHeight="1">
      <c r="B131" s="325"/>
      <c r="C131" s="326"/>
    </row>
    <row r="132" spans="2:11" ht="30.75" customHeight="1">
      <c r="B132" s="325"/>
      <c r="C132" s="389" t="s">
        <v>406</v>
      </c>
      <c r="D132" s="389" t="s">
        <v>416</v>
      </c>
      <c r="E132" s="389" t="s">
        <v>429</v>
      </c>
      <c r="F132" s="263" t="s">
        <v>428</v>
      </c>
      <c r="G132" s="263" t="s">
        <v>427</v>
      </c>
      <c r="H132" s="263" t="s">
        <v>426</v>
      </c>
      <c r="I132" s="263" t="s">
        <v>425</v>
      </c>
      <c r="J132" s="389" t="s">
        <v>424</v>
      </c>
      <c r="K132" s="322" t="s">
        <v>320</v>
      </c>
    </row>
    <row r="133" spans="2:11" ht="15">
      <c r="B133" s="763" t="s">
        <v>317</v>
      </c>
      <c r="C133" s="764"/>
      <c r="D133" s="764"/>
      <c r="E133" s="764"/>
      <c r="F133" s="764"/>
      <c r="G133" s="764"/>
      <c r="H133" s="764"/>
      <c r="I133" s="764"/>
      <c r="J133" s="764"/>
      <c r="K133" s="764"/>
    </row>
    <row r="134" spans="2:11" ht="15">
      <c r="B134" s="256" t="s">
        <v>316</v>
      </c>
      <c r="C134" s="761"/>
      <c r="D134" s="761"/>
      <c r="E134" s="761"/>
      <c r="F134" s="761"/>
      <c r="G134" s="761"/>
      <c r="H134" s="761"/>
      <c r="I134" s="761"/>
      <c r="J134" s="761"/>
      <c r="K134" s="762"/>
    </row>
    <row r="135" spans="2:11">
      <c r="B135" s="386" t="str">
        <f>IF(ISBLANK('G COMP Year 2 Updates'!B135),"",'G COMP Year 2 Updates'!B135)</f>
        <v/>
      </c>
      <c r="C135" s="385"/>
      <c r="D135" s="385"/>
      <c r="E135" s="385"/>
      <c r="F135" s="316"/>
      <c r="G135" s="316"/>
      <c r="H135" s="316"/>
      <c r="I135" s="316"/>
      <c r="J135" s="385"/>
      <c r="K135" s="311"/>
    </row>
    <row r="136" spans="2:11">
      <c r="B136" s="386" t="str">
        <f>IF(ISBLANK('G COMP Year 2 Updates'!B136),"",'G COMP Year 2 Updates'!B136)</f>
        <v/>
      </c>
      <c r="C136" s="385"/>
      <c r="D136" s="385"/>
      <c r="E136" s="385"/>
      <c r="F136" s="316"/>
      <c r="G136" s="316"/>
      <c r="H136" s="316"/>
      <c r="I136" s="316"/>
      <c r="J136" s="385"/>
      <c r="K136" s="311"/>
    </row>
    <row r="137" spans="2:11">
      <c r="B137" s="386" t="str">
        <f>IF(ISBLANK('G COMP Year 2 Updates'!B137),"",'G COMP Year 2 Updates'!B137)</f>
        <v/>
      </c>
      <c r="C137" s="385"/>
      <c r="D137" s="385"/>
      <c r="E137" s="385"/>
      <c r="F137" s="316"/>
      <c r="G137" s="316"/>
      <c r="H137" s="316"/>
      <c r="I137" s="316"/>
      <c r="J137" s="385"/>
      <c r="K137" s="311"/>
    </row>
    <row r="138" spans="2:11">
      <c r="B138" s="386" t="str">
        <f>IF(ISBLANK('G COMP Year 2 Updates'!B138),"",'G COMP Year 2 Updates'!B138)</f>
        <v/>
      </c>
      <c r="C138" s="385"/>
      <c r="D138" s="385"/>
      <c r="E138" s="385"/>
      <c r="F138" s="316"/>
      <c r="G138" s="316"/>
      <c r="H138" s="316"/>
      <c r="I138" s="316"/>
      <c r="J138" s="385"/>
      <c r="K138" s="311"/>
    </row>
    <row r="139" spans="2:11">
      <c r="B139" s="386" t="str">
        <f>IF(ISBLANK('G COMP Year 2 Updates'!B139),"",'G COMP Year 2 Updates'!B139)</f>
        <v/>
      </c>
      <c r="C139" s="385"/>
      <c r="D139" s="385"/>
      <c r="E139" s="385"/>
      <c r="F139" s="316"/>
      <c r="G139" s="316"/>
      <c r="H139" s="316"/>
      <c r="I139" s="316"/>
      <c r="J139" s="385"/>
      <c r="K139" s="311"/>
    </row>
    <row r="140" spans="2:11" ht="15">
      <c r="B140" s="256" t="s">
        <v>315</v>
      </c>
      <c r="C140" s="761"/>
      <c r="D140" s="761"/>
      <c r="E140" s="761"/>
      <c r="F140" s="761"/>
      <c r="G140" s="761"/>
      <c r="H140" s="761"/>
      <c r="I140" s="761"/>
      <c r="J140" s="761"/>
      <c r="K140" s="762"/>
    </row>
    <row r="141" spans="2:11">
      <c r="B141" s="386" t="str">
        <f>IF(ISBLANK('G COMP Year 2 Updates'!B141),"",'G COMP Year 2 Updates'!B141)</f>
        <v/>
      </c>
      <c r="C141" s="385"/>
      <c r="D141" s="385"/>
      <c r="E141" s="385"/>
      <c r="F141" s="316"/>
      <c r="G141" s="316"/>
      <c r="H141" s="316"/>
      <c r="I141" s="316"/>
      <c r="J141" s="385"/>
      <c r="K141" s="311"/>
    </row>
    <row r="142" spans="2:11">
      <c r="B142" s="386" t="str">
        <f>IF(ISBLANK('G COMP Year 2 Updates'!B142),"",'G COMP Year 2 Updates'!B142)</f>
        <v/>
      </c>
      <c r="C142" s="385"/>
      <c r="D142" s="385"/>
      <c r="E142" s="385"/>
      <c r="F142" s="316"/>
      <c r="G142" s="316"/>
      <c r="H142" s="316"/>
      <c r="I142" s="316"/>
      <c r="J142" s="385"/>
      <c r="K142" s="311"/>
    </row>
    <row r="143" spans="2:11">
      <c r="B143" s="386" t="str">
        <f>IF(ISBLANK('G COMP Year 2 Updates'!B143),"",'G COMP Year 2 Updates'!B143)</f>
        <v/>
      </c>
      <c r="C143" s="385"/>
      <c r="D143" s="385"/>
      <c r="E143" s="385"/>
      <c r="F143" s="316"/>
      <c r="G143" s="316"/>
      <c r="H143" s="316"/>
      <c r="I143" s="316"/>
      <c r="J143" s="385"/>
      <c r="K143" s="311"/>
    </row>
    <row r="144" spans="2:11">
      <c r="B144" s="386" t="str">
        <f>IF(ISBLANK('G COMP Year 2 Updates'!B144),"",'G COMP Year 2 Updates'!B144)</f>
        <v/>
      </c>
      <c r="C144" s="385"/>
      <c r="D144" s="385"/>
      <c r="E144" s="385"/>
      <c r="F144" s="316"/>
      <c r="G144" s="316"/>
      <c r="H144" s="316"/>
      <c r="I144" s="316"/>
      <c r="J144" s="385"/>
      <c r="K144" s="311"/>
    </row>
    <row r="145" spans="2:11">
      <c r="B145" s="386" t="str">
        <f>IF(ISBLANK('G COMP Year 2 Updates'!B145),"",'G COMP Year 2 Updates'!B145)</f>
        <v/>
      </c>
      <c r="C145" s="385"/>
      <c r="D145" s="385"/>
      <c r="E145" s="385"/>
      <c r="F145" s="316"/>
      <c r="G145" s="316"/>
      <c r="H145" s="316"/>
      <c r="I145" s="316"/>
      <c r="J145" s="385"/>
      <c r="K145" s="311"/>
    </row>
    <row r="146" spans="2:11" ht="15">
      <c r="B146" s="253" t="s">
        <v>314</v>
      </c>
      <c r="C146" s="761"/>
      <c r="D146" s="761"/>
      <c r="E146" s="761"/>
      <c r="F146" s="761"/>
      <c r="G146" s="761"/>
      <c r="H146" s="761"/>
      <c r="I146" s="761"/>
      <c r="J146" s="761"/>
      <c r="K146" s="762"/>
    </row>
    <row r="147" spans="2:11">
      <c r="B147" s="386" t="str">
        <f>IF(ISBLANK('G COMP Year 2 Updates'!B147),"",'G COMP Year 2 Updates'!B147)</f>
        <v/>
      </c>
      <c r="C147" s="385"/>
      <c r="D147" s="385"/>
      <c r="E147" s="385"/>
      <c r="F147" s="316"/>
      <c r="G147" s="316"/>
      <c r="H147" s="316"/>
      <c r="I147" s="316"/>
      <c r="J147" s="385"/>
      <c r="K147" s="311"/>
    </row>
    <row r="148" spans="2:11">
      <c r="B148" s="386" t="str">
        <f>IF(ISBLANK('G COMP Year 2 Updates'!B148),"",'G COMP Year 2 Updates'!B148)</f>
        <v/>
      </c>
      <c r="C148" s="385"/>
      <c r="D148" s="385"/>
      <c r="E148" s="385"/>
      <c r="F148" s="316"/>
      <c r="G148" s="316"/>
      <c r="H148" s="316"/>
      <c r="I148" s="316"/>
      <c r="J148" s="385"/>
      <c r="K148" s="311"/>
    </row>
    <row r="149" spans="2:11">
      <c r="B149" s="386" t="str">
        <f>IF(ISBLANK('G COMP Year 2 Updates'!B149),"",'G COMP Year 2 Updates'!B149)</f>
        <v/>
      </c>
      <c r="C149" s="385"/>
      <c r="D149" s="385"/>
      <c r="E149" s="385"/>
      <c r="F149" s="316"/>
      <c r="G149" s="316"/>
      <c r="H149" s="316"/>
      <c r="I149" s="316"/>
      <c r="J149" s="385"/>
      <c r="K149" s="311"/>
    </row>
    <row r="150" spans="2:11">
      <c r="B150" s="386" t="str">
        <f>IF(ISBLANK('G COMP Year 2 Updates'!B150),"",'G COMP Year 2 Updates'!B150)</f>
        <v/>
      </c>
      <c r="C150" s="385"/>
      <c r="D150" s="385"/>
      <c r="E150" s="385"/>
      <c r="F150" s="316"/>
      <c r="G150" s="316"/>
      <c r="H150" s="316"/>
      <c r="I150" s="316"/>
      <c r="J150" s="385"/>
      <c r="K150" s="311"/>
    </row>
    <row r="151" spans="2:11">
      <c r="B151" s="386" t="str">
        <f>IF(ISBLANK('G COMP Year 2 Updates'!B151),"",'G COMP Year 2 Updates'!B151)</f>
        <v/>
      </c>
      <c r="C151" s="385"/>
      <c r="D151" s="385"/>
      <c r="E151" s="385"/>
      <c r="F151" s="316"/>
      <c r="G151" s="316"/>
      <c r="H151" s="316"/>
      <c r="I151" s="316"/>
      <c r="J151" s="385"/>
      <c r="K151" s="311"/>
    </row>
    <row r="152" spans="2:11" ht="15">
      <c r="B152" s="253" t="s">
        <v>313</v>
      </c>
      <c r="C152" s="761"/>
      <c r="D152" s="761"/>
      <c r="E152" s="761"/>
      <c r="F152" s="761"/>
      <c r="G152" s="761"/>
      <c r="H152" s="761"/>
      <c r="I152" s="761"/>
      <c r="J152" s="761"/>
      <c r="K152" s="762"/>
    </row>
    <row r="153" spans="2:11">
      <c r="B153" s="386" t="str">
        <f>IF(ISBLANK('G COMP Year 2 Updates'!B153),"",'G COMP Year 2 Updates'!B153)</f>
        <v/>
      </c>
      <c r="C153" s="385"/>
      <c r="D153" s="385"/>
      <c r="E153" s="385"/>
      <c r="F153" s="316"/>
      <c r="G153" s="316"/>
      <c r="H153" s="316"/>
      <c r="I153" s="316"/>
      <c r="J153" s="385"/>
      <c r="K153" s="311"/>
    </row>
    <row r="154" spans="2:11">
      <c r="B154" s="386" t="str">
        <f>IF(ISBLANK('G COMP Year 2 Updates'!B154),"",'G COMP Year 2 Updates'!B154)</f>
        <v/>
      </c>
      <c r="C154" s="385"/>
      <c r="D154" s="385"/>
      <c r="E154" s="385"/>
      <c r="F154" s="316"/>
      <c r="G154" s="316"/>
      <c r="H154" s="316"/>
      <c r="I154" s="316"/>
      <c r="J154" s="385"/>
      <c r="K154" s="311"/>
    </row>
    <row r="155" spans="2:11">
      <c r="B155" s="386" t="str">
        <f>IF(ISBLANK('G COMP Year 2 Updates'!B155),"",'G COMP Year 2 Updates'!B155)</f>
        <v/>
      </c>
      <c r="C155" s="385"/>
      <c r="D155" s="385"/>
      <c r="E155" s="385"/>
      <c r="F155" s="316"/>
      <c r="G155" s="316"/>
      <c r="H155" s="316"/>
      <c r="I155" s="316"/>
      <c r="J155" s="385"/>
      <c r="K155" s="311"/>
    </row>
    <row r="156" spans="2:11">
      <c r="B156" s="386" t="str">
        <f>IF(ISBLANK('G COMP Year 2 Updates'!B156),"",'G COMP Year 2 Updates'!B156)</f>
        <v/>
      </c>
      <c r="C156" s="385"/>
      <c r="D156" s="385"/>
      <c r="E156" s="385"/>
      <c r="F156" s="316"/>
      <c r="G156" s="316"/>
      <c r="H156" s="316"/>
      <c r="I156" s="316"/>
      <c r="J156" s="385"/>
      <c r="K156" s="311"/>
    </row>
    <row r="157" spans="2:11">
      <c r="B157" s="386" t="str">
        <f>IF(ISBLANK('G COMP Year 2 Updates'!B157),"",'G COMP Year 2 Updates'!B157)</f>
        <v/>
      </c>
      <c r="C157" s="385"/>
      <c r="D157" s="385"/>
      <c r="E157" s="385"/>
      <c r="F157" s="316"/>
      <c r="G157" s="316"/>
      <c r="H157" s="316"/>
      <c r="I157" s="316"/>
      <c r="J157" s="385"/>
      <c r="K157" s="311"/>
    </row>
    <row r="158" spans="2:11" ht="15">
      <c r="B158" s="253" t="s">
        <v>312</v>
      </c>
      <c r="C158" s="761"/>
      <c r="D158" s="761"/>
      <c r="E158" s="761"/>
      <c r="F158" s="761"/>
      <c r="G158" s="761"/>
      <c r="H158" s="761"/>
      <c r="I158" s="761"/>
      <c r="J158" s="761"/>
      <c r="K158" s="762"/>
    </row>
    <row r="159" spans="2:11">
      <c r="B159" s="386" t="str">
        <f>IF(ISBLANK('G COMP Year 2 Updates'!B159),"",'G COMP Year 2 Updates'!B159)</f>
        <v/>
      </c>
      <c r="C159" s="385"/>
      <c r="D159" s="385"/>
      <c r="E159" s="385"/>
      <c r="F159" s="316"/>
      <c r="G159" s="316"/>
      <c r="H159" s="316"/>
      <c r="I159" s="316"/>
      <c r="J159" s="385"/>
      <c r="K159" s="311"/>
    </row>
    <row r="160" spans="2:11">
      <c r="B160" s="386" t="str">
        <f>IF(ISBLANK('G COMP Year 2 Updates'!B160),"",'G COMP Year 2 Updates'!B160)</f>
        <v/>
      </c>
      <c r="C160" s="385"/>
      <c r="D160" s="385"/>
      <c r="E160" s="385"/>
      <c r="F160" s="316"/>
      <c r="G160" s="316"/>
      <c r="H160" s="316"/>
      <c r="I160" s="316"/>
      <c r="J160" s="385"/>
      <c r="K160" s="311"/>
    </row>
    <row r="161" spans="2:11">
      <c r="B161" s="386" t="str">
        <f>IF(ISBLANK('G COMP Year 2 Updates'!B161),"",'G COMP Year 2 Updates'!B161)</f>
        <v/>
      </c>
      <c r="C161" s="385"/>
      <c r="D161" s="385"/>
      <c r="E161" s="385"/>
      <c r="F161" s="316"/>
      <c r="G161" s="316"/>
      <c r="H161" s="316"/>
      <c r="I161" s="316"/>
      <c r="J161" s="385"/>
      <c r="K161" s="311"/>
    </row>
    <row r="162" spans="2:11">
      <c r="B162" s="386" t="str">
        <f>IF(ISBLANK('G COMP Year 2 Updates'!B162),"",'G COMP Year 2 Updates'!B162)</f>
        <v/>
      </c>
      <c r="C162" s="385"/>
      <c r="D162" s="385"/>
      <c r="E162" s="385"/>
      <c r="F162" s="316"/>
      <c r="G162" s="316"/>
      <c r="H162" s="316"/>
      <c r="I162" s="316"/>
      <c r="J162" s="385"/>
      <c r="K162" s="311"/>
    </row>
    <row r="163" spans="2:11">
      <c r="B163" s="386" t="str">
        <f>IF(ISBLANK('G COMP Year 2 Updates'!B163),"",'G COMP Year 2 Updates'!B163)</f>
        <v/>
      </c>
      <c r="C163" s="385"/>
      <c r="D163" s="385"/>
      <c r="E163" s="385"/>
      <c r="F163" s="316"/>
      <c r="G163" s="316"/>
      <c r="H163" s="316"/>
      <c r="I163" s="316"/>
      <c r="J163" s="385"/>
      <c r="K163" s="311"/>
    </row>
    <row r="164" spans="2:11" ht="15">
      <c r="B164" s="242" t="s">
        <v>311</v>
      </c>
      <c r="C164" s="383">
        <f>+'F COMP Year 1 Updates'!F164</f>
        <v>0</v>
      </c>
      <c r="D164" s="392">
        <f>+'G COMP Year 2 Updates'!H164</f>
        <v>0</v>
      </c>
      <c r="E164" s="392">
        <f>+'D COMP Budget'!E164</f>
        <v>0</v>
      </c>
      <c r="F164" s="313">
        <f>+SUM(F159:F163,F135:F139,F147:F151,F141:F145,F153:F157)</f>
        <v>0</v>
      </c>
      <c r="G164" s="313">
        <f>+SUM(G159:G163,G135:G139,G147:G151,G141:G145,G153:G157)</f>
        <v>0</v>
      </c>
      <c r="H164" s="313">
        <f>+SUM(H159:H163,H135:H139,H147:H151,H141:H145,H153:H157)</f>
        <v>0</v>
      </c>
      <c r="I164" s="313">
        <f>+SUM(I159:I163,I135:I139,I147:I151,I141:I145,I153:I157)</f>
        <v>0</v>
      </c>
      <c r="J164" s="358">
        <f>C164+D164+I164</f>
        <v>0</v>
      </c>
      <c r="K164" s="311"/>
    </row>
    <row r="165" spans="2:11" s="267" customFormat="1" ht="6.75" customHeight="1">
      <c r="C165" s="319"/>
      <c r="D165" s="319"/>
      <c r="E165" s="319"/>
      <c r="F165" s="319"/>
      <c r="G165" s="319"/>
      <c r="H165" s="319"/>
      <c r="I165" s="319"/>
      <c r="J165" s="319"/>
    </row>
    <row r="166" spans="2:11" ht="15">
      <c r="B166" s="765" t="s">
        <v>310</v>
      </c>
      <c r="C166" s="766"/>
      <c r="D166" s="766"/>
      <c r="E166" s="766"/>
      <c r="F166" s="766"/>
      <c r="G166" s="766"/>
      <c r="H166" s="766"/>
      <c r="I166" s="766"/>
      <c r="J166" s="766"/>
      <c r="K166" s="766"/>
    </row>
    <row r="167" spans="2:11">
      <c r="B167" s="321" t="s">
        <v>309</v>
      </c>
      <c r="C167" s="385"/>
      <c r="D167" s="385"/>
      <c r="E167" s="385"/>
      <c r="F167" s="316"/>
      <c r="G167" s="316"/>
      <c r="H167" s="316"/>
      <c r="I167" s="316"/>
      <c r="J167" s="385"/>
      <c r="K167" s="311"/>
    </row>
    <row r="168" spans="2:11">
      <c r="B168" s="321" t="s">
        <v>308</v>
      </c>
      <c r="C168" s="385"/>
      <c r="D168" s="385"/>
      <c r="E168" s="385"/>
      <c r="F168" s="316"/>
      <c r="G168" s="316"/>
      <c r="H168" s="316"/>
      <c r="I168" s="316"/>
      <c r="J168" s="385"/>
      <c r="K168" s="311"/>
    </row>
    <row r="169" spans="2:11">
      <c r="B169" s="321" t="s">
        <v>307</v>
      </c>
      <c r="C169" s="385"/>
      <c r="D169" s="385"/>
      <c r="E169" s="385"/>
      <c r="F169" s="316"/>
      <c r="G169" s="316"/>
      <c r="H169" s="316"/>
      <c r="I169" s="316"/>
      <c r="J169" s="385"/>
      <c r="K169" s="311"/>
    </row>
    <row r="170" spans="2:11">
      <c r="B170" s="321" t="s">
        <v>306</v>
      </c>
      <c r="C170" s="385"/>
      <c r="D170" s="385"/>
      <c r="E170" s="385"/>
      <c r="F170" s="316"/>
      <c r="G170" s="316"/>
      <c r="H170" s="316"/>
      <c r="I170" s="316"/>
      <c r="J170" s="385"/>
      <c r="K170" s="311"/>
    </row>
    <row r="171" spans="2:11" ht="15">
      <c r="B171" s="253" t="s">
        <v>305</v>
      </c>
      <c r="C171" s="761"/>
      <c r="D171" s="761"/>
      <c r="E171" s="761"/>
      <c r="F171" s="761"/>
      <c r="G171" s="761"/>
      <c r="H171" s="761"/>
      <c r="I171" s="761"/>
      <c r="J171" s="761"/>
      <c r="K171" s="762"/>
    </row>
    <row r="172" spans="2:11">
      <c r="B172" s="386" t="str">
        <f>IF(ISBLANK('G COMP Year 2 Updates'!B172),"",'G COMP Year 2 Updates'!B172)</f>
        <v/>
      </c>
      <c r="C172" s="385"/>
      <c r="D172" s="385"/>
      <c r="E172" s="385"/>
      <c r="F172" s="316"/>
      <c r="G172" s="316"/>
      <c r="H172" s="316"/>
      <c r="I172" s="316"/>
      <c r="J172" s="385"/>
      <c r="K172" s="311"/>
    </row>
    <row r="173" spans="2:11">
      <c r="B173" s="386" t="str">
        <f>IF(ISBLANK('G COMP Year 2 Updates'!B173),"",'G COMP Year 2 Updates'!B173)</f>
        <v/>
      </c>
      <c r="C173" s="385"/>
      <c r="D173" s="385"/>
      <c r="E173" s="385"/>
      <c r="F173" s="316"/>
      <c r="G173" s="316"/>
      <c r="H173" s="316"/>
      <c r="I173" s="316"/>
      <c r="J173" s="385"/>
      <c r="K173" s="311"/>
    </row>
    <row r="174" spans="2:11">
      <c r="B174" s="386" t="str">
        <f>IF(ISBLANK('G COMP Year 2 Updates'!B174),"",'G COMP Year 2 Updates'!B174)</f>
        <v/>
      </c>
      <c r="C174" s="385"/>
      <c r="D174" s="385"/>
      <c r="E174" s="385"/>
      <c r="F174" s="316"/>
      <c r="G174" s="316"/>
      <c r="H174" s="316"/>
      <c r="I174" s="316"/>
      <c r="J174" s="385"/>
      <c r="K174" s="311"/>
    </row>
    <row r="175" spans="2:11">
      <c r="B175" s="386" t="str">
        <f>IF(ISBLANK('G COMP Year 2 Updates'!B175),"",'G COMP Year 2 Updates'!B175)</f>
        <v/>
      </c>
      <c r="C175" s="385"/>
      <c r="D175" s="385"/>
      <c r="E175" s="385"/>
      <c r="F175" s="316"/>
      <c r="G175" s="316"/>
      <c r="H175" s="316"/>
      <c r="I175" s="316"/>
      <c r="J175" s="385"/>
      <c r="K175" s="311"/>
    </row>
    <row r="176" spans="2:11">
      <c r="B176" s="386" t="str">
        <f>IF(ISBLANK('G COMP Year 2 Updates'!B176),"",'G COMP Year 2 Updates'!B176)</f>
        <v/>
      </c>
      <c r="C176" s="385"/>
      <c r="D176" s="385"/>
      <c r="E176" s="385"/>
      <c r="F176" s="316"/>
      <c r="G176" s="316"/>
      <c r="H176" s="316"/>
      <c r="I176" s="316"/>
      <c r="J176" s="385"/>
      <c r="K176" s="311"/>
    </row>
    <row r="177" spans="2:11" ht="15">
      <c r="B177" s="242" t="s">
        <v>304</v>
      </c>
      <c r="C177" s="383">
        <f>+'F COMP Year 1 Updates'!F177</f>
        <v>0</v>
      </c>
      <c r="D177" s="392">
        <f>+'G COMP Year 2 Updates'!H177</f>
        <v>0</v>
      </c>
      <c r="E177" s="392">
        <f>+'D COMP Budget'!E177</f>
        <v>0</v>
      </c>
      <c r="F177" s="388">
        <f>+SUM(F172:F176,F167:F170)</f>
        <v>0</v>
      </c>
      <c r="G177" s="388">
        <f>+SUM(G172:G176,G167:G170)</f>
        <v>0</v>
      </c>
      <c r="H177" s="388">
        <f>+SUM(H172:H176,H167:H170)</f>
        <v>0</v>
      </c>
      <c r="I177" s="388">
        <f>+SUM(I172:I176,I167:I170)</f>
        <v>0</v>
      </c>
      <c r="J177" s="358">
        <f>C177+D177+I177</f>
        <v>0</v>
      </c>
      <c r="K177" s="311"/>
    </row>
    <row r="178" spans="2:11" s="267" customFormat="1" ht="6.75" customHeight="1">
      <c r="C178" s="319"/>
      <c r="D178" s="319"/>
      <c r="E178" s="319"/>
      <c r="F178" s="319"/>
      <c r="G178" s="319"/>
      <c r="H178" s="319"/>
      <c r="I178" s="319"/>
      <c r="J178" s="319"/>
    </row>
    <row r="179" spans="2:11" ht="15">
      <c r="B179" s="765" t="s">
        <v>303</v>
      </c>
      <c r="C179" s="766"/>
      <c r="D179" s="766"/>
      <c r="E179" s="766"/>
      <c r="F179" s="766"/>
      <c r="G179" s="766"/>
      <c r="H179" s="766"/>
      <c r="I179" s="766"/>
      <c r="J179" s="766"/>
      <c r="K179" s="766"/>
    </row>
    <row r="180" spans="2:11" ht="28.5">
      <c r="B180" s="251" t="s">
        <v>382</v>
      </c>
      <c r="C180" s="306">
        <f>+'F COMP Year 1 Updates'!F180</f>
        <v>0</v>
      </c>
      <c r="D180" s="408">
        <f>+'G COMP Year 2 Updates'!H180</f>
        <v>0</v>
      </c>
      <c r="E180" s="408">
        <f>+'D COMP Budget'!E180</f>
        <v>0</v>
      </c>
      <c r="F180" s="316"/>
      <c r="G180" s="316"/>
      <c r="H180" s="316"/>
      <c r="I180" s="316"/>
      <c r="J180" s="315">
        <f>C180+D180+I180</f>
        <v>0</v>
      </c>
      <c r="K180" s="311"/>
    </row>
    <row r="181" spans="2:11" ht="28.5">
      <c r="B181" s="251" t="s">
        <v>301</v>
      </c>
      <c r="C181" s="385"/>
      <c r="D181" s="385"/>
      <c r="E181" s="385"/>
      <c r="F181" s="316"/>
      <c r="G181" s="316"/>
      <c r="H181" s="316"/>
      <c r="I181" s="316"/>
      <c r="J181" s="385"/>
      <c r="K181" s="311"/>
    </row>
    <row r="182" spans="2:11" ht="15">
      <c r="B182" s="318" t="s">
        <v>381</v>
      </c>
      <c r="C182" s="761"/>
      <c r="D182" s="761"/>
      <c r="E182" s="761"/>
      <c r="F182" s="761"/>
      <c r="G182" s="761"/>
      <c r="H182" s="761"/>
      <c r="I182" s="761"/>
      <c r="J182" s="761"/>
      <c r="K182" s="762"/>
    </row>
    <row r="183" spans="2:11">
      <c r="B183" s="386" t="str">
        <f>IF(ISBLANK('G COMP Year 2 Updates'!B183),"",'G COMP Year 2 Updates'!B183)</f>
        <v/>
      </c>
      <c r="C183" s="385"/>
      <c r="D183" s="385"/>
      <c r="E183" s="385"/>
      <c r="F183" s="316"/>
      <c r="G183" s="316"/>
      <c r="H183" s="316"/>
      <c r="I183" s="316"/>
      <c r="J183" s="385"/>
      <c r="K183" s="311"/>
    </row>
    <row r="184" spans="2:11">
      <c r="B184" s="386" t="str">
        <f>IF(ISBLANK('G COMP Year 2 Updates'!B184),"",'G COMP Year 2 Updates'!B184)</f>
        <v/>
      </c>
      <c r="C184" s="385"/>
      <c r="D184" s="385"/>
      <c r="E184" s="385"/>
      <c r="F184" s="316"/>
      <c r="G184" s="316"/>
      <c r="H184" s="316"/>
      <c r="I184" s="316"/>
      <c r="J184" s="385"/>
      <c r="K184" s="311"/>
    </row>
    <row r="185" spans="2:11">
      <c r="B185" s="386" t="str">
        <f>IF(ISBLANK('G COMP Year 2 Updates'!B185),"",'G COMP Year 2 Updates'!B185)</f>
        <v/>
      </c>
      <c r="C185" s="385"/>
      <c r="D185" s="385"/>
      <c r="E185" s="385"/>
      <c r="F185" s="316"/>
      <c r="G185" s="316"/>
      <c r="H185" s="316"/>
      <c r="I185" s="316"/>
      <c r="J185" s="385"/>
      <c r="K185" s="311"/>
    </row>
    <row r="186" spans="2:11">
      <c r="B186" s="386" t="str">
        <f>IF(ISBLANK('G COMP Year 2 Updates'!B186),"",'G COMP Year 2 Updates'!B186)</f>
        <v/>
      </c>
      <c r="C186" s="385"/>
      <c r="D186" s="385"/>
      <c r="E186" s="385"/>
      <c r="F186" s="316"/>
      <c r="G186" s="316"/>
      <c r="H186" s="316"/>
      <c r="I186" s="316"/>
      <c r="J186" s="385"/>
      <c r="K186" s="311"/>
    </row>
    <row r="187" spans="2:11">
      <c r="B187" s="386" t="str">
        <f>IF(ISBLANK('G COMP Year 2 Updates'!B187),"",'G COMP Year 2 Updates'!B187)</f>
        <v/>
      </c>
      <c r="C187" s="385"/>
      <c r="D187" s="385"/>
      <c r="E187" s="385"/>
      <c r="F187" s="316"/>
      <c r="G187" s="316"/>
      <c r="H187" s="316"/>
      <c r="I187" s="316"/>
      <c r="J187" s="385"/>
      <c r="K187" s="311"/>
    </row>
    <row r="188" spans="2:11" ht="15">
      <c r="B188" s="253" t="s">
        <v>299</v>
      </c>
      <c r="C188" s="761"/>
      <c r="D188" s="761"/>
      <c r="E188" s="761"/>
      <c r="F188" s="761"/>
      <c r="G188" s="761"/>
      <c r="H188" s="761"/>
      <c r="I188" s="761"/>
      <c r="J188" s="761"/>
      <c r="K188" s="762"/>
    </row>
    <row r="189" spans="2:11">
      <c r="B189" s="386" t="str">
        <f>IF(ISBLANK('G COMP Year 2 Updates'!B189),"",'G COMP Year 2 Updates'!B189)</f>
        <v/>
      </c>
      <c r="C189" s="385"/>
      <c r="D189" s="385"/>
      <c r="E189" s="385"/>
      <c r="F189" s="316"/>
      <c r="G189" s="316"/>
      <c r="H189" s="316"/>
      <c r="I189" s="316"/>
      <c r="J189" s="385"/>
      <c r="K189" s="311"/>
    </row>
    <row r="190" spans="2:11">
      <c r="B190" s="386" t="str">
        <f>IF(ISBLANK('G COMP Year 2 Updates'!B190),"",'G COMP Year 2 Updates'!B190)</f>
        <v/>
      </c>
      <c r="C190" s="385"/>
      <c r="D190" s="385"/>
      <c r="E190" s="385"/>
      <c r="F190" s="316"/>
      <c r="G190" s="316"/>
      <c r="H190" s="316"/>
      <c r="I190" s="316"/>
      <c r="J190" s="385"/>
      <c r="K190" s="311"/>
    </row>
    <row r="191" spans="2:11">
      <c r="B191" s="386" t="str">
        <f>IF(ISBLANK('G COMP Year 2 Updates'!B191),"",'G COMP Year 2 Updates'!B191)</f>
        <v/>
      </c>
      <c r="C191" s="385"/>
      <c r="D191" s="385"/>
      <c r="E191" s="385"/>
      <c r="F191" s="316"/>
      <c r="G191" s="316"/>
      <c r="H191" s="316"/>
      <c r="I191" s="316"/>
      <c r="J191" s="385"/>
      <c r="K191" s="311"/>
    </row>
    <row r="192" spans="2:11">
      <c r="B192" s="386" t="str">
        <f>IF(ISBLANK('G COMP Year 2 Updates'!B192),"",'G COMP Year 2 Updates'!B192)</f>
        <v/>
      </c>
      <c r="C192" s="385"/>
      <c r="D192" s="385"/>
      <c r="E192" s="385"/>
      <c r="F192" s="316"/>
      <c r="G192" s="316"/>
      <c r="H192" s="316"/>
      <c r="I192" s="316"/>
      <c r="J192" s="385"/>
      <c r="K192" s="311"/>
    </row>
    <row r="193" spans="2:11">
      <c r="B193" s="386" t="str">
        <f>IF(ISBLANK('G COMP Year 2 Updates'!B193),"",'G COMP Year 2 Updates'!B193)</f>
        <v/>
      </c>
      <c r="C193" s="385"/>
      <c r="D193" s="385"/>
      <c r="E193" s="385"/>
      <c r="F193" s="316"/>
      <c r="G193" s="316"/>
      <c r="H193" s="316"/>
      <c r="I193" s="316"/>
      <c r="J193" s="385"/>
      <c r="K193" s="311"/>
    </row>
    <row r="194" spans="2:11" ht="15">
      <c r="B194" s="253" t="s">
        <v>63</v>
      </c>
      <c r="C194" s="761"/>
      <c r="D194" s="761"/>
      <c r="E194" s="761"/>
      <c r="F194" s="761"/>
      <c r="G194" s="761"/>
      <c r="H194" s="761"/>
      <c r="I194" s="761"/>
      <c r="J194" s="761"/>
      <c r="K194" s="762"/>
    </row>
    <row r="195" spans="2:11">
      <c r="B195" s="386" t="str">
        <f>IF(ISBLANK('G COMP Year 2 Updates'!B195),"",'G COMP Year 2 Updates'!B195)</f>
        <v/>
      </c>
      <c r="C195" s="385"/>
      <c r="D195" s="385"/>
      <c r="E195" s="385"/>
      <c r="F195" s="316"/>
      <c r="G195" s="316"/>
      <c r="H195" s="316"/>
      <c r="I195" s="316"/>
      <c r="J195" s="385"/>
      <c r="K195" s="311"/>
    </row>
    <row r="196" spans="2:11">
      <c r="B196" s="386" t="str">
        <f>IF(ISBLANK('G COMP Year 2 Updates'!B196),"",'G COMP Year 2 Updates'!B196)</f>
        <v/>
      </c>
      <c r="C196" s="385"/>
      <c r="D196" s="385"/>
      <c r="E196" s="385"/>
      <c r="F196" s="316"/>
      <c r="G196" s="316"/>
      <c r="H196" s="316"/>
      <c r="I196" s="316"/>
      <c r="J196" s="385"/>
      <c r="K196" s="311"/>
    </row>
    <row r="197" spans="2:11">
      <c r="B197" s="386" t="str">
        <f>IF(ISBLANK('G COMP Year 2 Updates'!B197),"",'G COMP Year 2 Updates'!B197)</f>
        <v/>
      </c>
      <c r="C197" s="385"/>
      <c r="D197" s="385"/>
      <c r="E197" s="385"/>
      <c r="F197" s="316"/>
      <c r="G197" s="316"/>
      <c r="H197" s="316"/>
      <c r="I197" s="316"/>
      <c r="J197" s="385"/>
      <c r="K197" s="311"/>
    </row>
    <row r="198" spans="2:11">
      <c r="B198" s="386" t="str">
        <f>IF(ISBLANK('G COMP Year 2 Updates'!B198),"",'G COMP Year 2 Updates'!B198)</f>
        <v/>
      </c>
      <c r="C198" s="385"/>
      <c r="D198" s="385"/>
      <c r="E198" s="385"/>
      <c r="F198" s="316"/>
      <c r="G198" s="316"/>
      <c r="H198" s="316"/>
      <c r="I198" s="316"/>
      <c r="J198" s="385"/>
      <c r="K198" s="311"/>
    </row>
    <row r="199" spans="2:11">
      <c r="B199" s="386" t="str">
        <f>IF(ISBLANK('G COMP Year 2 Updates'!B199),"",'G COMP Year 2 Updates'!B199)</f>
        <v/>
      </c>
      <c r="C199" s="385"/>
      <c r="D199" s="385"/>
      <c r="E199" s="385"/>
      <c r="F199" s="316"/>
      <c r="G199" s="316"/>
      <c r="H199" s="316"/>
      <c r="I199" s="316"/>
      <c r="J199" s="385"/>
      <c r="K199" s="311"/>
    </row>
    <row r="200" spans="2:11" ht="15">
      <c r="B200" s="253" t="s">
        <v>298</v>
      </c>
      <c r="C200" s="761"/>
      <c r="D200" s="761"/>
      <c r="E200" s="761"/>
      <c r="F200" s="761"/>
      <c r="G200" s="761"/>
      <c r="H200" s="761"/>
      <c r="I200" s="761"/>
      <c r="J200" s="761"/>
      <c r="K200" s="762"/>
    </row>
    <row r="201" spans="2:11">
      <c r="B201" s="386" t="str">
        <f>IF(ISBLANK('G COMP Year 2 Updates'!B201),"",'G COMP Year 2 Updates'!B201)</f>
        <v/>
      </c>
      <c r="C201" s="385"/>
      <c r="D201" s="385"/>
      <c r="E201" s="385"/>
      <c r="F201" s="316"/>
      <c r="G201" s="316"/>
      <c r="H201" s="316"/>
      <c r="I201" s="316"/>
      <c r="J201" s="385"/>
      <c r="K201" s="311"/>
    </row>
    <row r="202" spans="2:11">
      <c r="B202" s="386" t="str">
        <f>IF(ISBLANK('G COMP Year 2 Updates'!B202),"",'G COMP Year 2 Updates'!B202)</f>
        <v/>
      </c>
      <c r="C202" s="385"/>
      <c r="D202" s="385"/>
      <c r="E202" s="385"/>
      <c r="F202" s="316"/>
      <c r="G202" s="316"/>
      <c r="H202" s="316"/>
      <c r="I202" s="316"/>
      <c r="J202" s="385"/>
      <c r="K202" s="311"/>
    </row>
    <row r="203" spans="2:11">
      <c r="B203" s="386" t="str">
        <f>IF(ISBLANK('G COMP Year 2 Updates'!B203),"",'G COMP Year 2 Updates'!B203)</f>
        <v/>
      </c>
      <c r="C203" s="385"/>
      <c r="D203" s="385"/>
      <c r="E203" s="385"/>
      <c r="F203" s="316"/>
      <c r="G203" s="316"/>
      <c r="H203" s="316"/>
      <c r="I203" s="316"/>
      <c r="J203" s="385"/>
      <c r="K203" s="311"/>
    </row>
    <row r="204" spans="2:11">
      <c r="B204" s="386" t="str">
        <f>IF(ISBLANK('G COMP Year 2 Updates'!B204),"",'G COMP Year 2 Updates'!B204)</f>
        <v/>
      </c>
      <c r="C204" s="385"/>
      <c r="D204" s="385"/>
      <c r="E204" s="385"/>
      <c r="F204" s="316"/>
      <c r="G204" s="316"/>
      <c r="H204" s="316"/>
      <c r="I204" s="316"/>
      <c r="J204" s="385"/>
      <c r="K204" s="311"/>
    </row>
    <row r="205" spans="2:11">
      <c r="B205" s="386" t="str">
        <f>IF(ISBLANK('G COMP Year 2 Updates'!B205),"",'G COMP Year 2 Updates'!B205)</f>
        <v/>
      </c>
      <c r="C205" s="385"/>
      <c r="D205" s="385"/>
      <c r="E205" s="385"/>
      <c r="F205" s="316"/>
      <c r="G205" s="316"/>
      <c r="H205" s="316"/>
      <c r="I205" s="316"/>
      <c r="J205" s="385"/>
      <c r="K205" s="311"/>
    </row>
    <row r="206" spans="2:11" ht="15">
      <c r="B206" s="253" t="s">
        <v>297</v>
      </c>
      <c r="C206" s="761"/>
      <c r="D206" s="761"/>
      <c r="E206" s="761"/>
      <c r="F206" s="761"/>
      <c r="G206" s="761"/>
      <c r="H206" s="761"/>
      <c r="I206" s="761"/>
      <c r="J206" s="761"/>
      <c r="K206" s="762"/>
    </row>
    <row r="207" spans="2:11">
      <c r="B207" s="386" t="str">
        <f>IF(ISBLANK('G COMP Year 2 Updates'!B207),"",'G COMP Year 2 Updates'!B207)</f>
        <v/>
      </c>
      <c r="C207" s="385"/>
      <c r="D207" s="385"/>
      <c r="E207" s="385"/>
      <c r="F207" s="316"/>
      <c r="G207" s="316"/>
      <c r="H207" s="316"/>
      <c r="I207" s="316"/>
      <c r="J207" s="385"/>
      <c r="K207" s="311"/>
    </row>
    <row r="208" spans="2:11">
      <c r="B208" s="386" t="str">
        <f>IF(ISBLANK('G COMP Year 2 Updates'!B208),"",'G COMP Year 2 Updates'!B208)</f>
        <v/>
      </c>
      <c r="C208" s="385"/>
      <c r="D208" s="385"/>
      <c r="E208" s="385"/>
      <c r="F208" s="316"/>
      <c r="G208" s="316"/>
      <c r="H208" s="316"/>
      <c r="I208" s="316"/>
      <c r="J208" s="385"/>
      <c r="K208" s="311"/>
    </row>
    <row r="209" spans="2:11">
      <c r="B209" s="386" t="str">
        <f>IF(ISBLANK('G COMP Year 2 Updates'!B209),"",'G COMP Year 2 Updates'!B209)</f>
        <v/>
      </c>
      <c r="C209" s="385"/>
      <c r="D209" s="385"/>
      <c r="E209" s="385"/>
      <c r="F209" s="316"/>
      <c r="G209" s="316"/>
      <c r="H209" s="316"/>
      <c r="I209" s="316"/>
      <c r="J209" s="385"/>
      <c r="K209" s="311"/>
    </row>
    <row r="210" spans="2:11">
      <c r="B210" s="386" t="str">
        <f>IF(ISBLANK('G COMP Year 2 Updates'!B210),"",'G COMP Year 2 Updates'!B210)</f>
        <v/>
      </c>
      <c r="C210" s="385"/>
      <c r="D210" s="385"/>
      <c r="E210" s="385"/>
      <c r="F210" s="316"/>
      <c r="G210" s="316"/>
      <c r="H210" s="316"/>
      <c r="I210" s="316"/>
      <c r="J210" s="385"/>
      <c r="K210" s="311"/>
    </row>
    <row r="211" spans="2:11">
      <c r="B211" s="386" t="str">
        <f>IF(ISBLANK('G COMP Year 2 Updates'!B211),"",'G COMP Year 2 Updates'!B211)</f>
        <v/>
      </c>
      <c r="C211" s="385"/>
      <c r="D211" s="385"/>
      <c r="E211" s="385"/>
      <c r="F211" s="316"/>
      <c r="G211" s="316"/>
      <c r="H211" s="316"/>
      <c r="I211" s="316"/>
      <c r="J211" s="385"/>
      <c r="K211" s="311"/>
    </row>
    <row r="212" spans="2:11" ht="15">
      <c r="B212" s="242" t="s">
        <v>296</v>
      </c>
      <c r="C212" s="383">
        <f>+'F COMP Year 1 Updates'!F212</f>
        <v>0</v>
      </c>
      <c r="D212" s="392">
        <f>+'G COMP Year 2 Updates'!H212</f>
        <v>0</v>
      </c>
      <c r="E212" s="392">
        <f>+'D COMP Budget'!E212</f>
        <v>0</v>
      </c>
      <c r="F212" s="313">
        <f>+SUM(F189:F193,F195:F199,F201:F205,F207:F211,F180:F181,F183:F187)</f>
        <v>0</v>
      </c>
      <c r="G212" s="313">
        <f>+SUM(G189:G193,G195:G199,G201:G205,G207:G211,G180:G181,G183:G187)</f>
        <v>0</v>
      </c>
      <c r="H212" s="313">
        <f>+SUM(H189:H193,H195:H199,H201:H205,H207:H211,H180:H181,H183:H187)</f>
        <v>0</v>
      </c>
      <c r="I212" s="313">
        <f>+SUM(I189:I193,I195:I199,I201:I205,I207:I211,I180:I181,I183:I187)</f>
        <v>0</v>
      </c>
      <c r="J212" s="358">
        <f>C212+D212+I212</f>
        <v>0</v>
      </c>
      <c r="K212" s="251"/>
    </row>
    <row r="213" spans="2:11" ht="6.75" customHeight="1">
      <c r="C213" s="314"/>
      <c r="D213" s="314"/>
      <c r="E213" s="314"/>
      <c r="F213" s="314"/>
      <c r="G213" s="314"/>
      <c r="H213" s="314"/>
      <c r="I213" s="314"/>
      <c r="J213" s="314"/>
    </row>
    <row r="214" spans="2:11" ht="15">
      <c r="B214" s="765" t="s">
        <v>295</v>
      </c>
      <c r="C214" s="766"/>
      <c r="D214" s="766"/>
      <c r="E214" s="766"/>
      <c r="F214" s="766"/>
      <c r="G214" s="766"/>
      <c r="H214" s="766"/>
      <c r="I214" s="766"/>
      <c r="J214" s="766"/>
      <c r="K214" s="766"/>
    </row>
    <row r="215" spans="2:11">
      <c r="B215" s="386" t="str">
        <f>IF(ISBLANK('G COMP Year 2 Updates'!B215),"",'G COMP Year 2 Updates'!B215)</f>
        <v/>
      </c>
      <c r="C215" s="385"/>
      <c r="D215" s="385"/>
      <c r="E215" s="385"/>
      <c r="F215" s="316"/>
      <c r="G215" s="316"/>
      <c r="H215" s="316"/>
      <c r="I215" s="316"/>
      <c r="J215" s="385"/>
      <c r="K215" s="311"/>
    </row>
    <row r="216" spans="2:11">
      <c r="B216" s="386" t="str">
        <f>IF(ISBLANK('G COMP Year 2 Updates'!B216),"",'G COMP Year 2 Updates'!B216)</f>
        <v/>
      </c>
      <c r="C216" s="385"/>
      <c r="D216" s="385"/>
      <c r="E216" s="385"/>
      <c r="F216" s="316"/>
      <c r="G216" s="316"/>
      <c r="H216" s="316"/>
      <c r="I216" s="316"/>
      <c r="J216" s="385"/>
      <c r="K216" s="311"/>
    </row>
    <row r="217" spans="2:11">
      <c r="B217" s="386" t="str">
        <f>IF(ISBLANK('G COMP Year 2 Updates'!B217),"",'G COMP Year 2 Updates'!B217)</f>
        <v/>
      </c>
      <c r="C217" s="385"/>
      <c r="D217" s="385"/>
      <c r="E217" s="385"/>
      <c r="F217" s="316"/>
      <c r="G217" s="316"/>
      <c r="H217" s="316"/>
      <c r="I217" s="316"/>
      <c r="J217" s="385"/>
      <c r="K217" s="311"/>
    </row>
    <row r="218" spans="2:11">
      <c r="B218" s="386" t="str">
        <f>IF(ISBLANK('G COMP Year 2 Updates'!B218),"",'G COMP Year 2 Updates'!B218)</f>
        <v/>
      </c>
      <c r="C218" s="385"/>
      <c r="D218" s="385"/>
      <c r="E218" s="385"/>
      <c r="F218" s="316"/>
      <c r="G218" s="316"/>
      <c r="H218" s="316"/>
      <c r="I218" s="316"/>
      <c r="J218" s="385"/>
      <c r="K218" s="311"/>
    </row>
    <row r="219" spans="2:11">
      <c r="B219" s="386" t="str">
        <f>IF(ISBLANK('G COMP Year 2 Updates'!B219),"",'G COMP Year 2 Updates'!B219)</f>
        <v/>
      </c>
      <c r="C219" s="385"/>
      <c r="D219" s="385"/>
      <c r="E219" s="385"/>
      <c r="F219" s="316"/>
      <c r="G219" s="316"/>
      <c r="H219" s="316"/>
      <c r="I219" s="316"/>
      <c r="J219" s="385"/>
      <c r="K219" s="311"/>
    </row>
    <row r="220" spans="2:11" ht="15">
      <c r="B220" s="242" t="s">
        <v>294</v>
      </c>
      <c r="C220" s="383">
        <f>+'F COMP Year 1 Updates'!F220</f>
        <v>0</v>
      </c>
      <c r="D220" s="392">
        <f>+'G COMP Year 2 Updates'!H220</f>
        <v>0</v>
      </c>
      <c r="E220" s="392">
        <f>+'D COMP Budget'!E220</f>
        <v>0</v>
      </c>
      <c r="F220" s="313">
        <f>+SUM(F215:F219)</f>
        <v>0</v>
      </c>
      <c r="G220" s="313">
        <f>+SUM(G215:G219)</f>
        <v>0</v>
      </c>
      <c r="H220" s="313">
        <f>+SUM(H215:H219)</f>
        <v>0</v>
      </c>
      <c r="I220" s="313">
        <f>+SUM(I215:I219)</f>
        <v>0</v>
      </c>
      <c r="J220" s="358">
        <f>C220+D220+I220</f>
        <v>0</v>
      </c>
      <c r="K220" s="251"/>
    </row>
    <row r="221" spans="2:11" ht="6.75" customHeight="1">
      <c r="C221" s="314"/>
      <c r="D221" s="314"/>
      <c r="E221" s="314"/>
      <c r="F221" s="314"/>
      <c r="G221" s="314"/>
      <c r="H221" s="314"/>
      <c r="I221" s="314"/>
      <c r="J221" s="314"/>
    </row>
    <row r="222" spans="2:11" ht="15">
      <c r="B222" s="765" t="s">
        <v>293</v>
      </c>
      <c r="C222" s="766"/>
      <c r="D222" s="766"/>
      <c r="E222" s="766"/>
      <c r="F222" s="766"/>
      <c r="G222" s="766"/>
      <c r="H222" s="766"/>
      <c r="I222" s="766"/>
      <c r="J222" s="766"/>
      <c r="K222" s="766"/>
    </row>
    <row r="223" spans="2:11">
      <c r="B223" s="386" t="str">
        <f>IF(ISBLANK('G COMP Year 2 Updates'!B223),"",'G COMP Year 2 Updates'!B223)</f>
        <v/>
      </c>
      <c r="C223" s="385"/>
      <c r="D223" s="385"/>
      <c r="E223" s="385"/>
      <c r="F223" s="316"/>
      <c r="G223" s="316"/>
      <c r="H223" s="316"/>
      <c r="I223" s="316"/>
      <c r="J223" s="385"/>
      <c r="K223" s="311"/>
    </row>
    <row r="224" spans="2:11">
      <c r="B224" s="386" t="str">
        <f>IF(ISBLANK('G COMP Year 2 Updates'!B224),"",'G COMP Year 2 Updates'!B224)</f>
        <v/>
      </c>
      <c r="C224" s="385"/>
      <c r="D224" s="385"/>
      <c r="E224" s="385"/>
      <c r="F224" s="316"/>
      <c r="G224" s="316"/>
      <c r="H224" s="316"/>
      <c r="I224" s="316"/>
      <c r="J224" s="385"/>
      <c r="K224" s="311"/>
    </row>
    <row r="225" spans="2:11">
      <c r="B225" s="386" t="str">
        <f>IF(ISBLANK('G COMP Year 2 Updates'!B225),"",'G COMP Year 2 Updates'!B225)</f>
        <v/>
      </c>
      <c r="C225" s="385"/>
      <c r="D225" s="385"/>
      <c r="E225" s="385"/>
      <c r="F225" s="316"/>
      <c r="G225" s="316"/>
      <c r="H225" s="316"/>
      <c r="I225" s="316"/>
      <c r="J225" s="385"/>
      <c r="K225" s="311"/>
    </row>
    <row r="226" spans="2:11">
      <c r="B226" s="386" t="str">
        <f>IF(ISBLANK('G COMP Year 2 Updates'!B226),"",'G COMP Year 2 Updates'!B226)</f>
        <v/>
      </c>
      <c r="C226" s="385"/>
      <c r="D226" s="385"/>
      <c r="E226" s="385"/>
      <c r="F226" s="316"/>
      <c r="G226" s="316"/>
      <c r="H226" s="316"/>
      <c r="I226" s="316"/>
      <c r="J226" s="385"/>
      <c r="K226" s="311"/>
    </row>
    <row r="227" spans="2:11">
      <c r="B227" s="386" t="str">
        <f>IF(ISBLANK('G COMP Year 2 Updates'!B227),"",'G COMP Year 2 Updates'!B227)</f>
        <v/>
      </c>
      <c r="C227" s="385"/>
      <c r="D227" s="385"/>
      <c r="E227" s="385"/>
      <c r="F227" s="316"/>
      <c r="G227" s="316"/>
      <c r="H227" s="316"/>
      <c r="I227" s="316"/>
      <c r="J227" s="385"/>
      <c r="K227" s="311"/>
    </row>
    <row r="228" spans="2:11" ht="15">
      <c r="B228" s="253" t="s">
        <v>291</v>
      </c>
      <c r="C228" s="761"/>
      <c r="D228" s="761"/>
      <c r="E228" s="761"/>
      <c r="F228" s="761"/>
      <c r="G228" s="761"/>
      <c r="H228" s="761"/>
      <c r="I228" s="761"/>
      <c r="J228" s="761"/>
      <c r="K228" s="762"/>
    </row>
    <row r="229" spans="2:11">
      <c r="B229" s="386" t="str">
        <f>IF(ISBLANK('G COMP Year 2 Updates'!B229),"",'G COMP Year 2 Updates'!B229)</f>
        <v/>
      </c>
      <c r="C229" s="385"/>
      <c r="D229" s="385"/>
      <c r="E229" s="385"/>
      <c r="F229" s="316"/>
      <c r="G229" s="316"/>
      <c r="H229" s="316"/>
      <c r="I229" s="316"/>
      <c r="J229" s="385"/>
      <c r="K229" s="311"/>
    </row>
    <row r="230" spans="2:11">
      <c r="B230" s="386" t="str">
        <f>IF(ISBLANK('G COMP Year 2 Updates'!B230),"",'G COMP Year 2 Updates'!B230)</f>
        <v/>
      </c>
      <c r="C230" s="385"/>
      <c r="D230" s="385"/>
      <c r="E230" s="385"/>
      <c r="F230" s="316"/>
      <c r="G230" s="316"/>
      <c r="H230" s="316"/>
      <c r="I230" s="316"/>
      <c r="J230" s="385"/>
      <c r="K230" s="311"/>
    </row>
    <row r="231" spans="2:11">
      <c r="B231" s="386" t="str">
        <f>IF(ISBLANK('G COMP Year 2 Updates'!B231),"",'G COMP Year 2 Updates'!B231)</f>
        <v/>
      </c>
      <c r="C231" s="385"/>
      <c r="D231" s="385"/>
      <c r="E231" s="385"/>
      <c r="F231" s="316"/>
      <c r="G231" s="316"/>
      <c r="H231" s="316"/>
      <c r="I231" s="316"/>
      <c r="J231" s="385"/>
      <c r="K231" s="311"/>
    </row>
    <row r="232" spans="2:11" ht="15">
      <c r="B232" s="242" t="s">
        <v>290</v>
      </c>
      <c r="C232" s="383">
        <f>+'F COMP Year 1 Updates'!F232</f>
        <v>0</v>
      </c>
      <c r="D232" s="392">
        <f>+'G COMP Year 2 Updates'!H232</f>
        <v>0</v>
      </c>
      <c r="E232" s="392">
        <f>+'D COMP Budget'!E232</f>
        <v>0</v>
      </c>
      <c r="F232" s="313">
        <f>+SUM(F229:F231,F223:F227)</f>
        <v>0</v>
      </c>
      <c r="G232" s="313">
        <f>+SUM(G229:G231,G223:G227)</f>
        <v>0</v>
      </c>
      <c r="H232" s="313">
        <f>+SUM(H229:H231,H223:H227)</f>
        <v>0</v>
      </c>
      <c r="I232" s="313">
        <f>+SUM(I229:I231,I223:I227)</f>
        <v>0</v>
      </c>
      <c r="J232" s="358">
        <f>C232+D232+I232</f>
        <v>0</v>
      </c>
      <c r="K232" s="311"/>
    </row>
    <row r="233" spans="2:11" ht="6.75" customHeight="1">
      <c r="C233" s="314"/>
      <c r="D233" s="314"/>
      <c r="E233" s="314"/>
      <c r="F233" s="314"/>
      <c r="G233" s="314"/>
      <c r="H233" s="314"/>
      <c r="I233" s="314"/>
      <c r="J233" s="314"/>
    </row>
    <row r="234" spans="2:11" ht="15">
      <c r="B234" s="233" t="s">
        <v>68</v>
      </c>
      <c r="C234" s="312">
        <f t="shared" ref="C234:I234" si="0">C164+C177+C212+C232+C220</f>
        <v>0</v>
      </c>
      <c r="D234" s="312">
        <f t="shared" si="0"/>
        <v>0</v>
      </c>
      <c r="E234" s="312">
        <f t="shared" si="0"/>
        <v>0</v>
      </c>
      <c r="F234" s="313">
        <f t="shared" si="0"/>
        <v>0</v>
      </c>
      <c r="G234" s="313">
        <f t="shared" si="0"/>
        <v>0</v>
      </c>
      <c r="H234" s="313">
        <f t="shared" si="0"/>
        <v>0</v>
      </c>
      <c r="I234" s="313">
        <f t="shared" si="0"/>
        <v>0</v>
      </c>
      <c r="J234" s="358">
        <f>C234+D234+I234</f>
        <v>0</v>
      </c>
      <c r="K234" s="311"/>
    </row>
    <row r="235" spans="2:11" ht="8.25" customHeight="1">
      <c r="C235" s="304"/>
      <c r="D235" s="304"/>
      <c r="E235" s="304"/>
    </row>
    <row r="236" spans="2:11" ht="15">
      <c r="B236" s="235" t="s">
        <v>380</v>
      </c>
      <c r="C236" s="309">
        <f t="shared" ref="C236:I236" si="1">C127</f>
        <v>0</v>
      </c>
      <c r="D236" s="309">
        <f t="shared" si="1"/>
        <v>0</v>
      </c>
      <c r="E236" s="309">
        <f t="shared" si="1"/>
        <v>0</v>
      </c>
      <c r="F236" s="310">
        <f t="shared" si="1"/>
        <v>0</v>
      </c>
      <c r="G236" s="310">
        <f t="shared" si="1"/>
        <v>0</v>
      </c>
      <c r="H236" s="310">
        <f t="shared" si="1"/>
        <v>0</v>
      </c>
      <c r="I236" s="310">
        <f t="shared" si="1"/>
        <v>0</v>
      </c>
      <c r="J236" s="358">
        <f>C236+D236+I236</f>
        <v>0</v>
      </c>
      <c r="K236" s="208"/>
    </row>
    <row r="237" spans="2:11" ht="8.25" customHeight="1">
      <c r="C237" s="304"/>
      <c r="D237" s="304"/>
      <c r="E237" s="304"/>
    </row>
    <row r="238" spans="2:11" ht="15">
      <c r="B238" s="308" t="s">
        <v>379</v>
      </c>
      <c r="C238" s="306">
        <f t="shared" ref="C238:J238" si="2">C234-C236</f>
        <v>0</v>
      </c>
      <c r="D238" s="306">
        <f t="shared" si="2"/>
        <v>0</v>
      </c>
      <c r="E238" s="306">
        <f t="shared" si="2"/>
        <v>0</v>
      </c>
      <c r="F238" s="307">
        <f t="shared" si="2"/>
        <v>0</v>
      </c>
      <c r="G238" s="307">
        <f t="shared" si="2"/>
        <v>0</v>
      </c>
      <c r="H238" s="307">
        <f t="shared" si="2"/>
        <v>0</v>
      </c>
      <c r="I238" s="307">
        <f t="shared" si="2"/>
        <v>0</v>
      </c>
      <c r="J238" s="306">
        <f t="shared" si="2"/>
        <v>0</v>
      </c>
      <c r="K238" s="27"/>
    </row>
    <row r="239" spans="2:11" ht="8.25" customHeight="1">
      <c r="C239" s="304"/>
      <c r="D239" s="304"/>
      <c r="E239" s="304"/>
    </row>
    <row r="240" spans="2:11" ht="15">
      <c r="B240" s="239" t="s">
        <v>378</v>
      </c>
      <c r="C240" s="379" t="str">
        <f t="shared" ref="C240:J240" si="3">IFERROR((C180/C236),"")</f>
        <v/>
      </c>
      <c r="D240" s="379" t="str">
        <f t="shared" si="3"/>
        <v/>
      </c>
      <c r="E240" s="379" t="str">
        <f t="shared" si="3"/>
        <v/>
      </c>
      <c r="F240" s="303" t="str">
        <f t="shared" si="3"/>
        <v/>
      </c>
      <c r="G240" s="303" t="str">
        <f t="shared" si="3"/>
        <v/>
      </c>
      <c r="H240" s="303" t="str">
        <f t="shared" si="3"/>
        <v/>
      </c>
      <c r="I240" s="303" t="str">
        <f t="shared" si="3"/>
        <v/>
      </c>
      <c r="J240" s="379" t="str">
        <f t="shared" si="3"/>
        <v/>
      </c>
      <c r="K240" s="208"/>
    </row>
    <row r="242" spans="2:6">
      <c r="B242" s="679" t="s">
        <v>286</v>
      </c>
      <c r="C242" s="679"/>
      <c r="D242" s="679"/>
      <c r="E242" s="679"/>
      <c r="F242" s="679"/>
    </row>
    <row r="243" spans="2:6">
      <c r="B243" s="679"/>
      <c r="C243" s="679"/>
      <c r="D243" s="679"/>
      <c r="E243" s="679"/>
      <c r="F243" s="679"/>
    </row>
  </sheetData>
  <sheetProtection password="C54C" sheet="1" objects="1" scenarios="1" formatRows="0"/>
  <mergeCells count="27">
    <mergeCell ref="B242:F243"/>
    <mergeCell ref="C200:K200"/>
    <mergeCell ref="C206:K206"/>
    <mergeCell ref="C228:K228"/>
    <mergeCell ref="B222:K222"/>
    <mergeCell ref="B214:K214"/>
    <mergeCell ref="C188:K188"/>
    <mergeCell ref="C194:K194"/>
    <mergeCell ref="B5:B8"/>
    <mergeCell ref="B25:K25"/>
    <mergeCell ref="C146:K146"/>
    <mergeCell ref="C152:K152"/>
    <mergeCell ref="C158:K158"/>
    <mergeCell ref="C171:K171"/>
    <mergeCell ref="B2:K2"/>
    <mergeCell ref="B10:K10"/>
    <mergeCell ref="C182:K182"/>
    <mergeCell ref="B40:K40"/>
    <mergeCell ref="C97:K97"/>
    <mergeCell ref="C98:K98"/>
    <mergeCell ref="B112:K112"/>
    <mergeCell ref="B130:K130"/>
    <mergeCell ref="C134:K134"/>
    <mergeCell ref="C140:K140"/>
    <mergeCell ref="B179:K179"/>
    <mergeCell ref="B166:K166"/>
    <mergeCell ref="B133:K133"/>
  </mergeCells>
  <printOptions horizontalCentered="1"/>
  <pageMargins left="0.70866141732283472" right="0.70866141732283472" top="0.74803149606299213" bottom="0.74803149606299213" header="0.31496062992125984" footer="0.31496062992125984"/>
  <pageSetup paperSize="5" scale="70" fitToHeight="0" orientation="landscape" r:id="rId1"/>
  <headerFooter>
    <oddFooter>&amp;L&amp;BCanada Council for the Arts Confidential&amp;B&amp;C&amp;D&amp;RPage &amp;P</oddFooter>
  </headerFooter>
  <ignoredErrors>
    <ignoredError sqref="B13:K23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24</vt:i4>
      </vt:variant>
    </vt:vector>
  </HeadingPairs>
  <TitlesOfParts>
    <vt:vector size="38" baseType="lpstr">
      <vt:lpstr>Macro</vt:lpstr>
      <vt:lpstr>A PROJ Instructions</vt:lpstr>
      <vt:lpstr>B PROJ Budget</vt:lpstr>
      <vt:lpstr>C COMP Instructions</vt:lpstr>
      <vt:lpstr>D COMP Budget</vt:lpstr>
      <vt:lpstr>E COMP Activities</vt:lpstr>
      <vt:lpstr>F COMP Year 1 Updates</vt:lpstr>
      <vt:lpstr>G COMP Year 2 Updates</vt:lpstr>
      <vt:lpstr>H COMP Year 3 Updates</vt:lpstr>
      <vt:lpstr>I Instructions -publishers</vt:lpstr>
      <vt:lpstr>J Budget Book Projects </vt:lpstr>
      <vt:lpstr>K Budget Electronic Magazines</vt:lpstr>
      <vt:lpstr>L Budget Print Magazines</vt:lpstr>
      <vt:lpstr>Sheet1</vt:lpstr>
      <vt:lpstr>Aligning_Your_Fiscal_Year_to_the_Grant_Request</vt:lpstr>
      <vt:lpstr>'A PROJ Instructions'!Print_Area</vt:lpstr>
      <vt:lpstr>'B PROJ Budget'!Print_Area</vt:lpstr>
      <vt:lpstr>'C COMP Instructions'!Print_Area</vt:lpstr>
      <vt:lpstr>'D COMP Budget'!Print_Area</vt:lpstr>
      <vt:lpstr>'E COMP Activities'!Print_Area</vt:lpstr>
      <vt:lpstr>'F COMP Year 1 Updates'!Print_Area</vt:lpstr>
      <vt:lpstr>'G COMP Year 2 Updates'!Print_Area</vt:lpstr>
      <vt:lpstr>'H COMP Year 3 Updates'!Print_Area</vt:lpstr>
      <vt:lpstr>'I Instructions -publishers'!Print_Area</vt:lpstr>
      <vt:lpstr>'J Budget Book Projects '!Print_Area</vt:lpstr>
      <vt:lpstr>'K Budget Electronic Magazines'!Print_Area</vt:lpstr>
      <vt:lpstr>'A PROJ Instructions'!Print_Titles</vt:lpstr>
      <vt:lpstr>'B PROJ Budget'!Print_Titles</vt:lpstr>
      <vt:lpstr>'C COMP Instructions'!Print_Titles</vt:lpstr>
      <vt:lpstr>'D COMP Budget'!Print_Titles</vt:lpstr>
      <vt:lpstr>'E COMP Activities'!Print_Titles</vt:lpstr>
      <vt:lpstr>'F COMP Year 1 Updates'!Print_Titles</vt:lpstr>
      <vt:lpstr>'G COMP Year 2 Updates'!Print_Titles</vt:lpstr>
      <vt:lpstr>'H COMP Year 3 Updates'!Print_Titles</vt:lpstr>
      <vt:lpstr>'I Instructions -publishers'!Print_Titles</vt:lpstr>
      <vt:lpstr>'J Budget Book Projects '!Print_Titles</vt:lpstr>
      <vt:lpstr>'K Budget Electronic Magazines'!Print_Titles</vt:lpstr>
      <vt:lpstr>'L Budget Print Magazines'!Print_Titles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PNRao</dc:creator>
  <cp:lastModifiedBy>Busby, Ellen</cp:lastModifiedBy>
  <cp:lastPrinted>2017-05-05T14:37:54Z</cp:lastPrinted>
  <dcterms:created xsi:type="dcterms:W3CDTF">2016-02-05T14:17:33Z</dcterms:created>
  <dcterms:modified xsi:type="dcterms:W3CDTF">2017-05-05T20:52:56Z</dcterms:modified>
</cp:coreProperties>
</file>