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210" windowWidth="20190" windowHeight="10200" tabRatio="762"/>
  </bookViews>
  <sheets>
    <sheet name="A Instructions" sheetId="10" r:id="rId1"/>
    <sheet name="B Budget - single trip" sheetId="1" r:id="rId2"/>
    <sheet name="C1 Appendix Travel -single trip" sheetId="2" r:id="rId3"/>
    <sheet name="C2 Delegation" sheetId="9" r:id="rId4"/>
    <sheet name="D Budget - multiple trips" sheetId="6" r:id="rId5"/>
    <sheet name="E Append. Travel-multiple trips" sheetId="8" r:id="rId6"/>
    <sheet name="F Update - multiple trips" sheetId="7" r:id="rId7"/>
    <sheet name="Sheet1" sheetId="3" state="hidden" r:id="rId8"/>
    <sheet name="Sheet2" sheetId="4" state="hidden" r:id="rId9"/>
  </sheets>
  <definedNames>
    <definedName name="_xlnm._FilterDatabase" localSheetId="8" hidden="1">Sheet2!#REF!</definedName>
    <definedName name="_xlnm.Print_Area" localSheetId="0">'A Instructions'!$A$1:$Q$100</definedName>
    <definedName name="_xlnm.Print_Area" localSheetId="1">'B Budget - single trip'!$A$1:$F$80</definedName>
    <definedName name="_xlnm.Print_Area" localSheetId="2">'C1 Appendix Travel -single trip'!$A$1:$E$41</definedName>
    <definedName name="_xlnm.Print_Area" localSheetId="4">'D Budget - multiple trips'!$A$1:$I$77</definedName>
    <definedName name="_xlnm.Print_Area" localSheetId="5">'E Append. Travel-multiple trips'!$A$1:$O$78</definedName>
    <definedName name="_xlnm.Print_Area" localSheetId="6">'F Update - multiple trips'!$A$1:$I$77</definedName>
    <definedName name="_xlnm.Print_Titles" localSheetId="0">'A Instructions'!$2:$2</definedName>
    <definedName name="_xlnm.Print_Titles" localSheetId="1">'B Budget - single trip'!$5:$5</definedName>
    <definedName name="_xlnm.Print_Titles" localSheetId="3">'C2 Delegation'!$4:$4</definedName>
    <definedName name="_xlnm.Print_Titles" localSheetId="4">'D Budget - multiple trips'!$1:$6</definedName>
    <definedName name="_xlnm.Print_Titles" localSheetId="6">'F Update - multiple trips'!$1:$6</definedName>
    <definedName name="Using_Appendix_C1_or_E">'A Instructions'!$B$83</definedName>
  </definedNames>
  <calcPr calcId="145621"/>
</workbook>
</file>

<file path=xl/calcChain.xml><?xml version="1.0" encoding="utf-8"?>
<calcChain xmlns="http://schemas.openxmlformats.org/spreadsheetml/2006/main">
  <c r="H11" i="8" l="1"/>
  <c r="C14" i="1" l="1"/>
  <c r="H31" i="6" l="1"/>
  <c r="H30" i="6"/>
  <c r="H38" i="9" l="1"/>
  <c r="G38" i="9"/>
  <c r="F38" i="9" l="1"/>
  <c r="G20" i="6" l="1"/>
  <c r="F20" i="6"/>
  <c r="E20" i="6"/>
  <c r="D20" i="6"/>
  <c r="C20" i="6"/>
  <c r="D20" i="1"/>
  <c r="C20" i="1"/>
  <c r="G43" i="6" l="1"/>
  <c r="F43" i="6"/>
  <c r="E43" i="6"/>
  <c r="D43" i="6"/>
  <c r="C43" i="6"/>
  <c r="N72" i="8"/>
  <c r="N65" i="8"/>
  <c r="N66" i="8" s="1"/>
  <c r="N58" i="8"/>
  <c r="N59" i="8" s="1"/>
  <c r="N51" i="8"/>
  <c r="N52" i="8" s="1"/>
  <c r="N44" i="8"/>
  <c r="N45" i="8" s="1"/>
  <c r="N32" i="8"/>
  <c r="N33" i="8" s="1"/>
  <c r="M28" i="8"/>
  <c r="N25" i="8"/>
  <c r="N26" i="8" s="1"/>
  <c r="M21" i="8"/>
  <c r="N18" i="8"/>
  <c r="N19" i="8" s="1"/>
  <c r="M14" i="8"/>
  <c r="N11" i="8"/>
  <c r="N12" i="8" s="1"/>
  <c r="M7" i="8"/>
  <c r="M5" i="8"/>
  <c r="K72" i="8"/>
  <c r="K65" i="8"/>
  <c r="K66" i="8" s="1"/>
  <c r="K58" i="8"/>
  <c r="K59" i="8" s="1"/>
  <c r="K51" i="8"/>
  <c r="K52" i="8" s="1"/>
  <c r="K44" i="8"/>
  <c r="K45" i="8" s="1"/>
  <c r="K32" i="8"/>
  <c r="K33" i="8" s="1"/>
  <c r="J28" i="8"/>
  <c r="K25" i="8"/>
  <c r="K26" i="8" s="1"/>
  <c r="J21" i="8"/>
  <c r="K18" i="8"/>
  <c r="K19" i="8" s="1"/>
  <c r="J14" i="8"/>
  <c r="K11" i="8"/>
  <c r="K12" i="8" s="1"/>
  <c r="J7" i="8"/>
  <c r="J5" i="8"/>
  <c r="H72" i="8"/>
  <c r="H65" i="8"/>
  <c r="H66" i="8" s="1"/>
  <c r="H58" i="8"/>
  <c r="H59" i="8" s="1"/>
  <c r="H51" i="8"/>
  <c r="H52" i="8" s="1"/>
  <c r="H44" i="8"/>
  <c r="H45" i="8" s="1"/>
  <c r="H32" i="8"/>
  <c r="H33" i="8" s="1"/>
  <c r="G28" i="8"/>
  <c r="H25" i="8"/>
  <c r="H26" i="8" s="1"/>
  <c r="G21" i="8"/>
  <c r="H18" i="8"/>
  <c r="H19" i="8" s="1"/>
  <c r="G14" i="8"/>
  <c r="H12" i="8"/>
  <c r="G7" i="8"/>
  <c r="G5" i="8"/>
  <c r="E72" i="8"/>
  <c r="E65" i="8"/>
  <c r="E66" i="8" s="1"/>
  <c r="E58" i="8"/>
  <c r="E59" i="8" s="1"/>
  <c r="E51" i="8"/>
  <c r="E52" i="8" s="1"/>
  <c r="E44" i="8"/>
  <c r="E45" i="8" s="1"/>
  <c r="E32" i="8"/>
  <c r="E33" i="8" s="1"/>
  <c r="D28" i="8"/>
  <c r="E25" i="8"/>
  <c r="E26" i="8" s="1"/>
  <c r="D21" i="8"/>
  <c r="E18" i="8"/>
  <c r="E19" i="8" s="1"/>
  <c r="D14" i="8"/>
  <c r="E11" i="8"/>
  <c r="E12" i="8" s="1"/>
  <c r="D7" i="8"/>
  <c r="D5" i="8"/>
  <c r="B72" i="8"/>
  <c r="H17" i="7"/>
  <c r="G34" i="7"/>
  <c r="E34" i="7"/>
  <c r="H11" i="7"/>
  <c r="G21" i="6"/>
  <c r="F21" i="6"/>
  <c r="E21" i="6"/>
  <c r="D21" i="6"/>
  <c r="C21" i="6"/>
  <c r="H17" i="6"/>
  <c r="C46" i="1"/>
  <c r="E37" i="2"/>
  <c r="D21" i="1"/>
  <c r="C21" i="1"/>
  <c r="D34" i="7" l="1"/>
  <c r="H21" i="6"/>
  <c r="F34" i="7"/>
  <c r="H15" i="7"/>
  <c r="E74" i="8"/>
  <c r="C34" i="7"/>
  <c r="H35" i="8"/>
  <c r="K35" i="8"/>
  <c r="N35" i="8"/>
  <c r="E35" i="8"/>
  <c r="N74" i="8"/>
  <c r="K74" i="8"/>
  <c r="H74" i="8"/>
  <c r="E77" i="8" l="1"/>
  <c r="K77" i="8"/>
  <c r="H77" i="8"/>
  <c r="N77" i="8"/>
  <c r="H21" i="7"/>
  <c r="G43" i="7"/>
  <c r="F43" i="7"/>
  <c r="G30" i="7"/>
  <c r="F30" i="7"/>
  <c r="F31" i="7" s="1"/>
  <c r="F32" i="7" s="1"/>
  <c r="H49" i="7"/>
  <c r="H47" i="7"/>
  <c r="H41" i="7"/>
  <c r="H40" i="7"/>
  <c r="H39" i="7"/>
  <c r="H38" i="7"/>
  <c r="H37" i="7"/>
  <c r="H27" i="7"/>
  <c r="H24" i="7"/>
  <c r="G45" i="7" l="1"/>
  <c r="G31" i="7"/>
  <c r="G32" i="7" s="1"/>
  <c r="H47" i="6"/>
  <c r="H38" i="6"/>
  <c r="H39" i="6"/>
  <c r="H40" i="6"/>
  <c r="H41" i="6"/>
  <c r="H27" i="6"/>
  <c r="G30" i="6"/>
  <c r="G31" i="6" s="1"/>
  <c r="G32" i="6" s="1"/>
  <c r="F30" i="6"/>
  <c r="F31" i="6" s="1"/>
  <c r="F32" i="6" s="1"/>
  <c r="E30" i="6"/>
  <c r="E31" i="6" s="1"/>
  <c r="E32" i="6" s="1"/>
  <c r="D30" i="6"/>
  <c r="D31" i="6" s="1"/>
  <c r="D32" i="6" s="1"/>
  <c r="H24" i="6"/>
  <c r="G14" i="6"/>
  <c r="G15" i="6" s="1"/>
  <c r="G34" i="6" s="1"/>
  <c r="F14" i="6"/>
  <c r="F15" i="6" s="1"/>
  <c r="F34" i="6" s="1"/>
  <c r="H11" i="6"/>
  <c r="F45" i="6" l="1"/>
  <c r="G45" i="6"/>
  <c r="B65" i="8"/>
  <c r="B66" i="8" s="1"/>
  <c r="B32" i="8"/>
  <c r="B33" i="8" s="1"/>
  <c r="A28" i="8"/>
  <c r="B58" i="8"/>
  <c r="B59" i="8" s="1"/>
  <c r="B25" i="8"/>
  <c r="B26" i="8" s="1"/>
  <c r="A21" i="8"/>
  <c r="B51" i="8"/>
  <c r="B52" i="8" s="1"/>
  <c r="B18" i="8"/>
  <c r="B19" i="8" s="1"/>
  <c r="A14" i="8"/>
  <c r="B44" i="8"/>
  <c r="B45" i="8" s="1"/>
  <c r="B11" i="8"/>
  <c r="B12" i="8" s="1"/>
  <c r="A7" i="8"/>
  <c r="A5" i="8"/>
  <c r="E43" i="7"/>
  <c r="D43" i="7"/>
  <c r="C43" i="7"/>
  <c r="E30" i="7"/>
  <c r="E31" i="7" s="1"/>
  <c r="E32" i="7" s="1"/>
  <c r="D30" i="7"/>
  <c r="C30" i="7"/>
  <c r="H43" i="7" l="1"/>
  <c r="B74" i="8"/>
  <c r="C31" i="7"/>
  <c r="H30" i="7"/>
  <c r="F45" i="7"/>
  <c r="B35" i="8"/>
  <c r="B77" i="8" s="1"/>
  <c r="D45" i="7"/>
  <c r="D31" i="7"/>
  <c r="D32" i="7" s="1"/>
  <c r="E45" i="7"/>
  <c r="C32" i="7" l="1"/>
  <c r="H31" i="7"/>
  <c r="H43" i="6"/>
  <c r="C30" i="6"/>
  <c r="E14" i="6"/>
  <c r="E15" i="6" s="1"/>
  <c r="E34" i="6" s="1"/>
  <c r="D14" i="6"/>
  <c r="D15" i="6" s="1"/>
  <c r="D34" i="6" s="1"/>
  <c r="C14" i="6"/>
  <c r="C15" i="6" l="1"/>
  <c r="C34" i="6" s="1"/>
  <c r="H34" i="6" s="1"/>
  <c r="H32" i="7"/>
  <c r="C31" i="6"/>
  <c r="D45" i="6"/>
  <c r="E45" i="6"/>
  <c r="E46" i="1"/>
  <c r="D46" i="1"/>
  <c r="H15" i="6" l="1"/>
  <c r="C45" i="7"/>
  <c r="H45" i="7" s="1"/>
  <c r="H34" i="7"/>
  <c r="C32" i="6"/>
  <c r="E30" i="2"/>
  <c r="E31" i="2" s="1"/>
  <c r="B30" i="2"/>
  <c r="B31" i="2" s="1"/>
  <c r="A26" i="2"/>
  <c r="E23" i="2"/>
  <c r="E24" i="2" s="1"/>
  <c r="B23" i="2"/>
  <c r="B24" i="2" s="1"/>
  <c r="A19" i="2"/>
  <c r="E16" i="2"/>
  <c r="E17" i="2" s="1"/>
  <c r="B16" i="2"/>
  <c r="B17" i="2" s="1"/>
  <c r="A12" i="2"/>
  <c r="E9" i="2"/>
  <c r="E10" i="2" s="1"/>
  <c r="B9" i="2"/>
  <c r="B10" i="2" s="1"/>
  <c r="A5" i="2"/>
  <c r="A3" i="2"/>
  <c r="E33" i="1"/>
  <c r="E34" i="1" s="1"/>
  <c r="E35" i="1" s="1"/>
  <c r="D33" i="1"/>
  <c r="D34" i="1" s="1"/>
  <c r="D35" i="1" s="1"/>
  <c r="C33" i="1"/>
  <c r="C34" i="1" s="1"/>
  <c r="C35" i="1" s="1"/>
  <c r="D14" i="1"/>
  <c r="D15" i="1" s="1"/>
  <c r="C15" i="1"/>
  <c r="E37" i="1" l="1"/>
  <c r="E48" i="1" s="1"/>
  <c r="B39" i="2"/>
  <c r="C37" i="1"/>
  <c r="C48" i="1" s="1"/>
  <c r="D37" i="1"/>
  <c r="D48" i="1" s="1"/>
  <c r="E39" i="2"/>
  <c r="H32" i="6"/>
  <c r="B41" i="2" l="1"/>
  <c r="C45" i="6"/>
  <c r="H45" i="6" s="1"/>
</calcChain>
</file>

<file path=xl/sharedStrings.xml><?xml version="1.0" encoding="utf-8"?>
<sst xmlns="http://schemas.openxmlformats.org/spreadsheetml/2006/main" count="1268" uniqueCount="600">
  <si>
    <t>Destination must be at least 300 kilometers from place of departure.</t>
  </si>
  <si>
    <t>Budget</t>
  </si>
  <si>
    <t>Actual Costs</t>
  </si>
  <si>
    <t>Budget Notes (Optional)</t>
  </si>
  <si>
    <t># of people travelling</t>
  </si>
  <si>
    <t>Travelling from</t>
  </si>
  <si>
    <t>Travelling to</t>
  </si>
  <si>
    <t>Other Costs  (fill out the items below that pertain to your project)</t>
  </si>
  <si>
    <t xml:space="preserve">Freight, shipping or additional baggage (maximum $2,500) </t>
  </si>
  <si>
    <t>Conference registration, booth rental</t>
  </si>
  <si>
    <t>Total Project Costs</t>
  </si>
  <si>
    <t>Grant Amount (maximum $30,000)</t>
  </si>
  <si>
    <t>Access Support (submit an Access Support application)</t>
  </si>
  <si>
    <t>Travel within Canada</t>
  </si>
  <si>
    <t>Please fill out below for people travelling different routes</t>
  </si>
  <si>
    <t>International Travel TO or FROM Canada</t>
  </si>
  <si>
    <t>Travel Route 1</t>
  </si>
  <si>
    <t>Canada</t>
  </si>
  <si>
    <t>Fixed Travel Amount per person</t>
  </si>
  <si>
    <t>Total Fixed Travel Amount</t>
  </si>
  <si>
    <t>Travel Route 2</t>
  </si>
  <si>
    <t>Travel Route 3</t>
  </si>
  <si>
    <t>Travel Route 4</t>
  </si>
  <si>
    <t>Country FR</t>
  </si>
  <si>
    <t>Amount</t>
  </si>
  <si>
    <t>Afghanistan</t>
  </si>
  <si>
    <t>Albanie</t>
  </si>
  <si>
    <t>Albania</t>
  </si>
  <si>
    <t>Algérie</t>
  </si>
  <si>
    <t>Algeria</t>
  </si>
  <si>
    <t>Samoa américaines</t>
  </si>
  <si>
    <t>American Samoa</t>
  </si>
  <si>
    <t>Andorre</t>
  </si>
  <si>
    <t>Andorra</t>
  </si>
  <si>
    <t>Angola</t>
  </si>
  <si>
    <t>Anguilla</t>
  </si>
  <si>
    <t>Antarctique</t>
  </si>
  <si>
    <t>Antarctica</t>
  </si>
  <si>
    <t>Antigua-et-Barbuda</t>
  </si>
  <si>
    <t>Antigua And Barbuda</t>
  </si>
  <si>
    <t>Argentine</t>
  </si>
  <si>
    <t>Argentina</t>
  </si>
  <si>
    <t>Arménie</t>
  </si>
  <si>
    <t>Armenia</t>
  </si>
  <si>
    <t>Aruba</t>
  </si>
  <si>
    <t>Australie</t>
  </si>
  <si>
    <t>Australia</t>
  </si>
  <si>
    <t>Austriche</t>
  </si>
  <si>
    <t>Austria</t>
  </si>
  <si>
    <t>Azerbaïjan</t>
  </si>
  <si>
    <t>Azerbaijan</t>
  </si>
  <si>
    <t>Bahamas</t>
  </si>
  <si>
    <t>Bahreïn</t>
  </si>
  <si>
    <t>Bahrain</t>
  </si>
  <si>
    <t>Bangladesh</t>
  </si>
  <si>
    <t>Barbades</t>
  </si>
  <si>
    <t>Barbados</t>
  </si>
  <si>
    <t>Bélarus</t>
  </si>
  <si>
    <t>Belarus</t>
  </si>
  <si>
    <t>Belgique</t>
  </si>
  <si>
    <t>Belgium</t>
  </si>
  <si>
    <t>Belize</t>
  </si>
  <si>
    <t>Bénin</t>
  </si>
  <si>
    <t>Benin</t>
  </si>
  <si>
    <t>Bermudes</t>
  </si>
  <si>
    <t>Bermuda</t>
  </si>
  <si>
    <t>Bhoutan</t>
  </si>
  <si>
    <t>Bhutan</t>
  </si>
  <si>
    <t>Bolivie</t>
  </si>
  <si>
    <t>Bolivia</t>
  </si>
  <si>
    <t>Bosnie-Herzégovine</t>
  </si>
  <si>
    <t>Bosnia-Herzegovina</t>
  </si>
  <si>
    <t>Botswana</t>
  </si>
  <si>
    <t>Île Bouvet</t>
  </si>
  <si>
    <t>Bouvet Island</t>
  </si>
  <si>
    <t>Brésil</t>
  </si>
  <si>
    <t>Brazil</t>
  </si>
  <si>
    <t>Territoire britannique de l'océan Indien</t>
  </si>
  <si>
    <t>British Indian Ocean Territory</t>
  </si>
  <si>
    <t>Brunei Darussalam</t>
  </si>
  <si>
    <t>Bulgarie</t>
  </si>
  <si>
    <t>Bulgaria</t>
  </si>
  <si>
    <t>Burkina Faso</t>
  </si>
  <si>
    <t>Burundi</t>
  </si>
  <si>
    <t>Cambodge</t>
  </si>
  <si>
    <t>Cambodia</t>
  </si>
  <si>
    <t>Cameroun</t>
  </si>
  <si>
    <t>Cameroon</t>
  </si>
  <si>
    <t>Cap-Vert</t>
  </si>
  <si>
    <t>Cape Verde</t>
  </si>
  <si>
    <t>Îles Caïmans</t>
  </si>
  <si>
    <t>Cayman Islands</t>
  </si>
  <si>
    <t>République centrafricaine</t>
  </si>
  <si>
    <t>Central African Republic</t>
  </si>
  <si>
    <t>Tchad</t>
  </si>
  <si>
    <t>Chad</t>
  </si>
  <si>
    <t>Chili</t>
  </si>
  <si>
    <t>Chile</t>
  </si>
  <si>
    <t>Chine</t>
  </si>
  <si>
    <t>China</t>
  </si>
  <si>
    <t>Île Christmas</t>
  </si>
  <si>
    <t>Christmas Island</t>
  </si>
  <si>
    <t>Île Cocos</t>
  </si>
  <si>
    <t>Cocos (Keeling) Islands</t>
  </si>
  <si>
    <t>Colombie</t>
  </si>
  <si>
    <t>Colombia</t>
  </si>
  <si>
    <t>Comores</t>
  </si>
  <si>
    <t>Comoros</t>
  </si>
  <si>
    <t>Congo</t>
  </si>
  <si>
    <t>Îles Cook</t>
  </si>
  <si>
    <t>Cook Islands</t>
  </si>
  <si>
    <t>Costa Rica</t>
  </si>
  <si>
    <t>Côte d'Ivoire</t>
  </si>
  <si>
    <t>Cote D'Ivoire</t>
  </si>
  <si>
    <t>Croatie</t>
  </si>
  <si>
    <t>Croatia</t>
  </si>
  <si>
    <t>Cuba</t>
  </si>
  <si>
    <t>Chypre</t>
  </si>
  <si>
    <t>Cyprus</t>
  </si>
  <si>
    <t>République tchèque</t>
  </si>
  <si>
    <t>Czech Republic</t>
  </si>
  <si>
    <t>Danemark</t>
  </si>
  <si>
    <t>Denmark</t>
  </si>
  <si>
    <t>Djibouti</t>
  </si>
  <si>
    <t>Dominique</t>
  </si>
  <si>
    <t>Dominica</t>
  </si>
  <si>
    <t>République dominicaine</t>
  </si>
  <si>
    <t>Dominican Republic</t>
  </si>
  <si>
    <t>Timor portuguais</t>
  </si>
  <si>
    <t>East Timor</t>
  </si>
  <si>
    <t>Équateur</t>
  </si>
  <si>
    <t>Ecuador</t>
  </si>
  <si>
    <t>Égypte</t>
  </si>
  <si>
    <t>Egypt</t>
  </si>
  <si>
    <t>El Salvador</t>
  </si>
  <si>
    <t>Guinée équatoriale</t>
  </si>
  <si>
    <t>Equatorial Guinea</t>
  </si>
  <si>
    <t>Étythrée</t>
  </si>
  <si>
    <t>Eritrea</t>
  </si>
  <si>
    <t>Estonie</t>
  </si>
  <si>
    <t>Estonia</t>
  </si>
  <si>
    <t>Éthiopie</t>
  </si>
  <si>
    <t>Ethiopia</t>
  </si>
  <si>
    <t>îles Malouines</t>
  </si>
  <si>
    <t>Falkland Islands (Malvinas)</t>
  </si>
  <si>
    <t>îles Féroé</t>
  </si>
  <si>
    <t>Faroe Islands</t>
  </si>
  <si>
    <t>Fidji</t>
  </si>
  <si>
    <t>Fiji</t>
  </si>
  <si>
    <t>Finlande</t>
  </si>
  <si>
    <t>Finland</t>
  </si>
  <si>
    <t>France</t>
  </si>
  <si>
    <t>Guyane française</t>
  </si>
  <si>
    <t>French Guiana</t>
  </si>
  <si>
    <t>Polynésie française</t>
  </si>
  <si>
    <t>French Polynesia</t>
  </si>
  <si>
    <t>Terres australes françaises</t>
  </si>
  <si>
    <t>French Southern Territories</t>
  </si>
  <si>
    <t>Gabon</t>
  </si>
  <si>
    <t>Gambie</t>
  </si>
  <si>
    <t>Gambia</t>
  </si>
  <si>
    <t>Géorgie</t>
  </si>
  <si>
    <t>Georgia</t>
  </si>
  <si>
    <t>Allemagne</t>
  </si>
  <si>
    <t>Germany</t>
  </si>
  <si>
    <t>Ghana</t>
  </si>
  <si>
    <t>Gibraltar</t>
  </si>
  <si>
    <t>Grèce</t>
  </si>
  <si>
    <t>Greece</t>
  </si>
  <si>
    <t>Groenland</t>
  </si>
  <si>
    <t>Greenland</t>
  </si>
  <si>
    <t>Grenade</t>
  </si>
  <si>
    <t>Grenada</t>
  </si>
  <si>
    <t>Guadeloupe</t>
  </si>
  <si>
    <t>Guam</t>
  </si>
  <si>
    <t>Guatemala</t>
  </si>
  <si>
    <t>Guinée</t>
  </si>
  <si>
    <t>Guinea</t>
  </si>
  <si>
    <t>Guinée-Bissau</t>
  </si>
  <si>
    <t>Guinea-Bissau</t>
  </si>
  <si>
    <t>Guyana</t>
  </si>
  <si>
    <t>Haïti</t>
  </si>
  <si>
    <t>Haiti</t>
  </si>
  <si>
    <t>îles Heard et McDonald</t>
  </si>
  <si>
    <t>Heard And Mcdonald Islands</t>
  </si>
  <si>
    <t>Honduras</t>
  </si>
  <si>
    <t>Hong Kong</t>
  </si>
  <si>
    <t>Hongrie</t>
  </si>
  <si>
    <t>Hungary</t>
  </si>
  <si>
    <t>Islande</t>
  </si>
  <si>
    <t>Iceland</t>
  </si>
  <si>
    <t>Inde</t>
  </si>
  <si>
    <t>India</t>
  </si>
  <si>
    <t>Indonésie</t>
  </si>
  <si>
    <t>Indonesia</t>
  </si>
  <si>
    <t>Iran</t>
  </si>
  <si>
    <t>Iraq</t>
  </si>
  <si>
    <t>Irlande</t>
  </si>
  <si>
    <t>Ireland</t>
  </si>
  <si>
    <t>Israël</t>
  </si>
  <si>
    <t>Israel</t>
  </si>
  <si>
    <t>Italie</t>
  </si>
  <si>
    <t>Italy</t>
  </si>
  <si>
    <t>Jamaïque</t>
  </si>
  <si>
    <t>Jamaica</t>
  </si>
  <si>
    <t>Japon</t>
  </si>
  <si>
    <t>Japan</t>
  </si>
  <si>
    <t>Jordanie</t>
  </si>
  <si>
    <t>Jordan</t>
  </si>
  <si>
    <t>Kazakhstan</t>
  </si>
  <si>
    <t>Kenya</t>
  </si>
  <si>
    <t>Kiribati</t>
  </si>
  <si>
    <t>Koweït</t>
  </si>
  <si>
    <t>Kuwait</t>
  </si>
  <si>
    <t>Kirghizistan</t>
  </si>
  <si>
    <t>Kyrgyz Republic</t>
  </si>
  <si>
    <t>République démocratique du Laos</t>
  </si>
  <si>
    <t>Lao People's Democratic Republic</t>
  </si>
  <si>
    <t>Lettonie</t>
  </si>
  <si>
    <t>Latvia</t>
  </si>
  <si>
    <t>Liban</t>
  </si>
  <si>
    <t>Lebanon</t>
  </si>
  <si>
    <t>Lesotho</t>
  </si>
  <si>
    <t>Liberia</t>
  </si>
  <si>
    <t>Jamahiriya arabe libyenne populaire et socialiste</t>
  </si>
  <si>
    <t>Libyan Arab Jamahiriya</t>
  </si>
  <si>
    <t>Liechtenstein</t>
  </si>
  <si>
    <t>Lithuanie</t>
  </si>
  <si>
    <t>Lithuania</t>
  </si>
  <si>
    <t>Luxembourg</t>
  </si>
  <si>
    <t>Macao</t>
  </si>
  <si>
    <t>Macau</t>
  </si>
  <si>
    <t>Macédonie</t>
  </si>
  <si>
    <t>Macedonia</t>
  </si>
  <si>
    <t>Madagascar</t>
  </si>
  <si>
    <t>Malawi</t>
  </si>
  <si>
    <t>Malaisie</t>
  </si>
  <si>
    <t>Malaysia</t>
  </si>
  <si>
    <t>Maldives</t>
  </si>
  <si>
    <t>Mali</t>
  </si>
  <si>
    <t>Malte</t>
  </si>
  <si>
    <t>Malta</t>
  </si>
  <si>
    <t>Îles Marshall</t>
  </si>
  <si>
    <t>Marshall Islands</t>
  </si>
  <si>
    <t>Martinique</t>
  </si>
  <si>
    <t>Mauritanie</t>
  </si>
  <si>
    <t>Mauritania</t>
  </si>
  <si>
    <t>Maurice</t>
  </si>
  <si>
    <t>Mauritius</t>
  </si>
  <si>
    <t>Mayotte</t>
  </si>
  <si>
    <t>Mexique</t>
  </si>
  <si>
    <t>Mexico</t>
  </si>
  <si>
    <t>Micronésie</t>
  </si>
  <si>
    <t>Micronesia</t>
  </si>
  <si>
    <t>Moldavie</t>
  </si>
  <si>
    <t>Moldova</t>
  </si>
  <si>
    <t>Monaco</t>
  </si>
  <si>
    <t>Mongolie</t>
  </si>
  <si>
    <t>Mongolia</t>
  </si>
  <si>
    <t>Monténégro</t>
  </si>
  <si>
    <t>Montenegro</t>
  </si>
  <si>
    <t>Montserrat</t>
  </si>
  <si>
    <t>Maroc</t>
  </si>
  <si>
    <t>Morocco</t>
  </si>
  <si>
    <t>Mozambique</t>
  </si>
  <si>
    <t>Myanmar</t>
  </si>
  <si>
    <t>Namibie</t>
  </si>
  <si>
    <t>Namibia</t>
  </si>
  <si>
    <t>Nauru</t>
  </si>
  <si>
    <t>Népal</t>
  </si>
  <si>
    <t>Nepal</t>
  </si>
  <si>
    <t>Pays-Bas</t>
  </si>
  <si>
    <t>Netherlands</t>
  </si>
  <si>
    <t>Antilles néerlandaises</t>
  </si>
  <si>
    <t>Netherlands Antilles</t>
  </si>
  <si>
    <t>Zone neutre</t>
  </si>
  <si>
    <t>Neutral Zone</t>
  </si>
  <si>
    <t>Nouvelle-Calédonie</t>
  </si>
  <si>
    <t>New Caledonia</t>
  </si>
  <si>
    <t>Nouvelle-Zélande</t>
  </si>
  <si>
    <t>New Zealand</t>
  </si>
  <si>
    <t>Nicaragua</t>
  </si>
  <si>
    <t>Niger</t>
  </si>
  <si>
    <t>Nigéria</t>
  </si>
  <si>
    <t>Nigeria</t>
  </si>
  <si>
    <t>Niue</t>
  </si>
  <si>
    <t>Île Norfolk</t>
  </si>
  <si>
    <t>Norfolk Island</t>
  </si>
  <si>
    <t>Corée du Nord</t>
  </si>
  <si>
    <t>North Korea</t>
  </si>
  <si>
    <t>Îles Marianne du Nord</t>
  </si>
  <si>
    <t>Northern Mariana Islands</t>
  </si>
  <si>
    <t>Norvège</t>
  </si>
  <si>
    <t>Norway</t>
  </si>
  <si>
    <t>Oman</t>
  </si>
  <si>
    <t>Pakistan</t>
  </si>
  <si>
    <t>Palaos</t>
  </si>
  <si>
    <t>Palau</t>
  </si>
  <si>
    <t>Panama</t>
  </si>
  <si>
    <t>Papouasie-Nouvelle-Guinée</t>
  </si>
  <si>
    <t>Papua New Guinea</t>
  </si>
  <si>
    <t>Paraguay</t>
  </si>
  <si>
    <t>Pérou</t>
  </si>
  <si>
    <t>Peru</t>
  </si>
  <si>
    <t>Philippines</t>
  </si>
  <si>
    <t>Île Pitcairn</t>
  </si>
  <si>
    <t>Pitcairn</t>
  </si>
  <si>
    <t>Pologne</t>
  </si>
  <si>
    <t>Poland</t>
  </si>
  <si>
    <t>Portugal</t>
  </si>
  <si>
    <t>Porto Rico</t>
  </si>
  <si>
    <t>Puerto Rico</t>
  </si>
  <si>
    <t>Qatar</t>
  </si>
  <si>
    <t>Réunion</t>
  </si>
  <si>
    <t>Reunion</t>
  </si>
  <si>
    <t>Roumanie</t>
  </si>
  <si>
    <t>Romania</t>
  </si>
  <si>
    <t>Fédération de Russie</t>
  </si>
  <si>
    <t>Russian Federation</t>
  </si>
  <si>
    <t>Rwanda</t>
  </si>
  <si>
    <t>Sainte-Hélène</t>
  </si>
  <si>
    <t>Saint Helena</t>
  </si>
  <si>
    <t>Saint-Kitts-et-Nevis</t>
  </si>
  <si>
    <t>Saint Kitts And Nevis</t>
  </si>
  <si>
    <t>Sainte-Lucie</t>
  </si>
  <si>
    <t>Saint Lucia</t>
  </si>
  <si>
    <t>Saint-Pierre-et-Miquelon</t>
  </si>
  <si>
    <t>Saint Pierre And Miquelon</t>
  </si>
  <si>
    <t>Saint-Vincent-et-les-Grenadines</t>
  </si>
  <si>
    <t>Saint Vincent And The Grenadines</t>
  </si>
  <si>
    <t>Samoa</t>
  </si>
  <si>
    <t>Saint- Marin</t>
  </si>
  <si>
    <t>San Marino</t>
  </si>
  <si>
    <t>Sao Tomé-et-Principe</t>
  </si>
  <si>
    <t>Sao Tome And Principe</t>
  </si>
  <si>
    <t>Arabie Saoudite</t>
  </si>
  <si>
    <t>Saudi Arabia</t>
  </si>
  <si>
    <t>Sénégal</t>
  </si>
  <si>
    <t>Senegal</t>
  </si>
  <si>
    <t>Serbie</t>
  </si>
  <si>
    <t>Serbia</t>
  </si>
  <si>
    <t>Seychelles</t>
  </si>
  <si>
    <t>Sierra Leone</t>
  </si>
  <si>
    <t>Singapour</t>
  </si>
  <si>
    <t>Singapore</t>
  </si>
  <si>
    <t>Slovaquie</t>
  </si>
  <si>
    <t>Slovakia</t>
  </si>
  <si>
    <t>Slovénie</t>
  </si>
  <si>
    <t>Slovenia</t>
  </si>
  <si>
    <t>Îles Solomon</t>
  </si>
  <si>
    <t>Solomon Islands</t>
  </si>
  <si>
    <t>Somalie</t>
  </si>
  <si>
    <t>Somalia</t>
  </si>
  <si>
    <t>Africa du Sud</t>
  </si>
  <si>
    <t>South Africa</t>
  </si>
  <si>
    <t>Corée du Sud</t>
  </si>
  <si>
    <t>South Korea</t>
  </si>
  <si>
    <t>Espagne</t>
  </si>
  <si>
    <t>Spain</t>
  </si>
  <si>
    <t>Sri Lanka</t>
  </si>
  <si>
    <t>Soudan</t>
  </si>
  <si>
    <t>Sudan</t>
  </si>
  <si>
    <t>Suriname</t>
  </si>
  <si>
    <t>Îles Svalbard et Jan Mayen</t>
  </si>
  <si>
    <t>Svalbard And Jan Mayen Islands</t>
  </si>
  <si>
    <t>Swaziland</t>
  </si>
  <si>
    <t>Suède</t>
  </si>
  <si>
    <t>Sweden</t>
  </si>
  <si>
    <t>Suisse</t>
  </si>
  <si>
    <t>Switzerland</t>
  </si>
  <si>
    <t>Syrie</t>
  </si>
  <si>
    <t>Syria</t>
  </si>
  <si>
    <t>Taiwan</t>
  </si>
  <si>
    <t>Tadjikistan</t>
  </si>
  <si>
    <t>Tajikistan</t>
  </si>
  <si>
    <t>Tanzanie</t>
  </si>
  <si>
    <t>Tanzania</t>
  </si>
  <si>
    <t>Thaïlande</t>
  </si>
  <si>
    <t>Thailand</t>
  </si>
  <si>
    <t>Togo</t>
  </si>
  <si>
    <t>Tokelau</t>
  </si>
  <si>
    <t>Tonga</t>
  </si>
  <si>
    <t>Trinité-et-Tobago</t>
  </si>
  <si>
    <t>Trinidad And Tobago</t>
  </si>
  <si>
    <t>Tunisie</t>
  </si>
  <si>
    <t>Tunisia</t>
  </si>
  <si>
    <t>Turquie</t>
  </si>
  <si>
    <t>Turkey</t>
  </si>
  <si>
    <t>Turkménistan</t>
  </si>
  <si>
    <t>Turkmenistan</t>
  </si>
  <si>
    <t>Îles Turks et Caicos</t>
  </si>
  <si>
    <t>Turks And Caicos Islands</t>
  </si>
  <si>
    <t>Tuvalu</t>
  </si>
  <si>
    <t>Ouganda</t>
  </si>
  <si>
    <t>Uganda</t>
  </si>
  <si>
    <t>Ukraine</t>
  </si>
  <si>
    <t>Émirats arabes unis</t>
  </si>
  <si>
    <t>United Arab Emirates</t>
  </si>
  <si>
    <t>Royaume-Uni</t>
  </si>
  <si>
    <t>United Kingdom</t>
  </si>
  <si>
    <t>Îles mineures, éloignées des États-Unis</t>
  </si>
  <si>
    <t>United States Minor Outlying Islands</t>
  </si>
  <si>
    <t>États-Unis d'Amérique</t>
  </si>
  <si>
    <t>United States Of America</t>
  </si>
  <si>
    <t>Haute-Volta</t>
  </si>
  <si>
    <t>Upper Volta</t>
  </si>
  <si>
    <t>Uruguay</t>
  </si>
  <si>
    <t>Ouzbékistan</t>
  </si>
  <si>
    <t>Uzbekistan</t>
  </si>
  <si>
    <t>Vanuatu</t>
  </si>
  <si>
    <t>État de la Cité du Vatican</t>
  </si>
  <si>
    <t>Vatican City State</t>
  </si>
  <si>
    <t>Venezuela</t>
  </si>
  <si>
    <t>Vietnam</t>
  </si>
  <si>
    <t>Îles Vierges (britanniques)</t>
  </si>
  <si>
    <t>Virgin Islands (British)</t>
  </si>
  <si>
    <t>Îles Vierges (américaines)</t>
  </si>
  <si>
    <t>Virgin Islands (U.S.)</t>
  </si>
  <si>
    <t>Îles Wallis-et-Futuna</t>
  </si>
  <si>
    <t>Wallis And Futuna Islands</t>
  </si>
  <si>
    <t>Sahara occidental</t>
  </si>
  <si>
    <t>Western Sahara</t>
  </si>
  <si>
    <t>Yémen</t>
  </si>
  <si>
    <t>Yemen</t>
  </si>
  <si>
    <t>Zaïre</t>
  </si>
  <si>
    <t>Zaire</t>
  </si>
  <si>
    <t>Zambie</t>
  </si>
  <si>
    <t>Zambia</t>
  </si>
  <si>
    <t>Zimbabwe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</si>
  <si>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</si>
  <si>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</si>
  <si>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</si>
  <si>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</si>
  <si>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</si>
  <si>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</si>
  <si>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</si>
  <si>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</si>
  <si>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</si>
  <si>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and Labrador</t>
  </si>
  <si>
    <t>Yukon</t>
  </si>
  <si>
    <t>Northwest Territories</t>
  </si>
  <si>
    <t>Nunavut</t>
  </si>
  <si>
    <t>Accommodation and Per Diem</t>
  </si>
  <si>
    <t>Total Travel, Accommodation and Per Diem</t>
  </si>
  <si>
    <t>Total Other Costs</t>
  </si>
  <si>
    <t>1. After you download this form, save it on your computer. You can save it with a different name.</t>
  </si>
  <si>
    <t>No</t>
  </si>
  <si>
    <r>
      <t xml:space="preserve">Travel Within Canada </t>
    </r>
    <r>
      <rPr>
        <sz val="11"/>
        <color theme="1"/>
        <rFont val="Arial"/>
        <family val="2"/>
      </rPr>
      <t xml:space="preserve">is used for trips that depart from and travel to a province or territory in Canada. </t>
    </r>
  </si>
  <si>
    <t>Enter the number of people travelling.</t>
  </si>
  <si>
    <t xml:space="preserve">Select from the dropdown lists, the province or territory you are departing from and your destination. </t>
  </si>
  <si>
    <t>If there are several stops during the trip, select the furthest destination.</t>
  </si>
  <si>
    <t>The form will calculate the travel costs based on fixed travel amounts.</t>
  </si>
  <si>
    <t>Trip 1</t>
  </si>
  <si>
    <t>Trip 2</t>
  </si>
  <si>
    <t>Trip 3</t>
  </si>
  <si>
    <t>Trip 4</t>
  </si>
  <si>
    <t>Trip 5</t>
  </si>
  <si>
    <t>Total</t>
  </si>
  <si>
    <r>
      <t xml:space="preserve">Subtotal Accommodation and Per Diem </t>
    </r>
    <r>
      <rPr>
        <sz val="11"/>
        <rFont val="Arial"/>
        <family val="2"/>
      </rPr>
      <t>($150 per day per person)</t>
    </r>
  </si>
  <si>
    <t>Only 1 person is travelling.</t>
  </si>
  <si>
    <t>Arts Across Canada: Representation and Promotion - multiple trips</t>
  </si>
  <si>
    <t>Arts Across Canada: Representation and Promotion - single trip</t>
  </si>
  <si>
    <t>Please note that there are many tabs at the bottom of the page.</t>
  </si>
  <si>
    <t xml:space="preserve">Date: </t>
  </si>
  <si>
    <t>Date:</t>
  </si>
  <si>
    <t>Travel Cost - for projects where travelers depart from different locations, fill out E Appendix Travel - multiple trips</t>
  </si>
  <si>
    <t>The appendix includes 4 travel routes in order to calculate costs for group members who are leaving from different locations to participate in the project's activity.</t>
  </si>
  <si>
    <r>
      <t>3. Fill out the tab titled "</t>
    </r>
    <r>
      <rPr>
        <sz val="11"/>
        <color theme="3"/>
        <rFont val="Arial"/>
        <family val="2"/>
      </rPr>
      <t>B Budget - single trip</t>
    </r>
    <r>
      <rPr>
        <sz val="11"/>
        <color theme="1"/>
        <rFont val="Arial"/>
        <family val="2"/>
      </rPr>
      <t>" or fill out one column per trip on "</t>
    </r>
    <r>
      <rPr>
        <sz val="11"/>
        <color theme="3"/>
        <rFont val="Arial"/>
        <family val="2"/>
      </rPr>
      <t>D Budget - multiple trips</t>
    </r>
    <r>
      <rPr>
        <sz val="11"/>
        <color theme="1"/>
        <rFont val="Arial"/>
        <family val="2"/>
      </rPr>
      <t>."</t>
    </r>
  </si>
  <si>
    <t>Instructions for filling out the Budget and Appendices Documents</t>
  </si>
  <si>
    <t>Arts Across Canada: Representation and Promotion</t>
  </si>
  <si>
    <r>
      <t xml:space="preserve">If you are including several trips in the same application, refer to: 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, </t>
    </r>
    <r>
      <rPr>
        <sz val="11"/>
        <color theme="3"/>
        <rFont val="Arial"/>
        <family val="2"/>
      </rPr>
      <t>D Budget - multiple trips</t>
    </r>
    <r>
      <rPr>
        <sz val="11"/>
        <color theme="1"/>
        <rFont val="Arial"/>
        <family val="2"/>
      </rPr>
      <t xml:space="preserve"> and </t>
    </r>
    <r>
      <rPr>
        <sz val="11"/>
        <color theme="3"/>
        <rFont val="Arial"/>
        <family val="2"/>
      </rPr>
      <t>E Append. Travel-multiple trips</t>
    </r>
    <r>
      <rPr>
        <sz val="11"/>
        <color theme="1"/>
        <rFont val="Arial"/>
        <family val="2"/>
      </rPr>
      <t xml:space="preserve">. If your application is successful, you will use </t>
    </r>
    <r>
      <rPr>
        <sz val="11"/>
        <color theme="3"/>
        <rFont val="Arial"/>
        <family val="2"/>
      </rPr>
      <t>F Update - multiple trips</t>
    </r>
    <r>
      <rPr>
        <sz val="11"/>
        <color theme="1"/>
        <rFont val="Arial"/>
        <family val="2"/>
      </rPr>
      <t xml:space="preserve"> for your Update and Final Reports.</t>
    </r>
  </si>
  <si>
    <t>Each tab after these instructions contains a separate page for you to fill out.</t>
  </si>
  <si>
    <t>When you click "save," you will save all the tabs at once.</t>
  </si>
  <si>
    <t>When you upload the document to your application form, all the tabs are transferred together.</t>
  </si>
  <si>
    <t xml:space="preserve"> - Complete the information that corresponds to your project.</t>
  </si>
  <si>
    <t xml:space="preserve"> - Fill out the other lines of the budget. Provide notes to explain your calculations, if necessary. </t>
  </si>
  <si>
    <t xml:space="preserve"> - Enter the grant amount you are requesting. Do not request more than the maximum grant allowed.</t>
  </si>
  <si>
    <t>If your validated Applicant Profile in the portal includes self-identification as a Deaf and disability arts group or organization, you may apply for Access Support using a separate application. You will see this listed in the Strategic Funds section of your available programs.</t>
  </si>
  <si>
    <t>If you receive Access Support for this project, you will include the awarded amount and the costs it covered in the Update and Actual Costs columns of the budget:</t>
  </si>
  <si>
    <t xml:space="preserve"> If your application is successful for a single trip:</t>
  </si>
  <si>
    <t xml:space="preserve"> If your application is successful for multiple trips:</t>
  </si>
  <si>
    <r>
      <t xml:space="preserve"> - You will be able to use the tab "</t>
    </r>
    <r>
      <rPr>
        <sz val="11"/>
        <color theme="3"/>
        <rFont val="Arial"/>
        <family val="2"/>
      </rPr>
      <t>F Update - multiple trips</t>
    </r>
    <r>
      <rPr>
        <sz val="11"/>
        <color theme="1"/>
        <rFont val="Arial"/>
        <family val="2"/>
      </rPr>
      <t>" to provide revised budgets if you submit a Project Update and Actual Costs when you submit a Final Report.</t>
    </r>
  </si>
  <si>
    <r>
      <t xml:space="preserve"> - You can also update your budget notes and, if necessary, update the information in "</t>
    </r>
    <r>
      <rPr>
        <sz val="11"/>
        <color theme="3"/>
        <rFont val="Arial"/>
        <family val="2"/>
      </rPr>
      <t>E Append. Travel-multiple trips</t>
    </r>
    <r>
      <rPr>
        <sz val="11"/>
        <color theme="1"/>
        <rFont val="Arial"/>
        <family val="2"/>
      </rPr>
      <t>" by writing over your previous entries.</t>
    </r>
  </si>
  <si>
    <r>
      <t xml:space="preserve">Update, </t>
    </r>
    <r>
      <rPr>
        <sz val="11"/>
        <rFont val="Arial"/>
        <family val="2"/>
      </rPr>
      <t>if required</t>
    </r>
  </si>
  <si>
    <t xml:space="preserve">Date of return </t>
  </si>
  <si>
    <t>Duration of trip (days)</t>
  </si>
  <si>
    <t># of days eligible for the grant</t>
  </si>
  <si>
    <t>Access cost: disability-related supports and services required by artists and arts professionals engaged in the project</t>
  </si>
  <si>
    <t xml:space="preserve">Travel, Accommodation and Per Diem </t>
  </si>
  <si>
    <t>Fixed travel amount per person</t>
  </si>
  <si>
    <t>Arts Across Canada: Representation and Promotion - multiple trips (Reports)</t>
  </si>
  <si>
    <t>TRAVEL, PER DIEM AND ACCOMMODATION</t>
  </si>
  <si>
    <t>Northern Canada Travel Allowance</t>
  </si>
  <si>
    <t># of people departing from or to:</t>
  </si>
  <si>
    <t xml:space="preserve"> - Yukon or Northwest Territories</t>
  </si>
  <si>
    <t xml:space="preserve"> - Nunavut</t>
  </si>
  <si>
    <t xml:space="preserve">Northern Canada Travel Allowance </t>
  </si>
  <si>
    <t>Total Travel Costs within Canada (A)</t>
  </si>
  <si>
    <t>Travel within Canada Trip 1</t>
  </si>
  <si>
    <t>Subtotal Travel Costs within Canada Trip 1 (A)</t>
  </si>
  <si>
    <t>Travel within Canada Trip 2</t>
  </si>
  <si>
    <t>Subtotal Travel Costs within Canada Trip 2 (A)</t>
  </si>
  <si>
    <t>Travel within Canada Trip 3</t>
  </si>
  <si>
    <t>Subtotal Travel Costs within Canada Trip 3 (A)</t>
  </si>
  <si>
    <t>Travel within Canada Trip 4</t>
  </si>
  <si>
    <t>Subtotal Travel Costs within Canada Trip 4 (A)</t>
  </si>
  <si>
    <t>Travel within Canada Trip 5</t>
  </si>
  <si>
    <t>Subtotal Travel Costs within Canada Trip 5 (A)</t>
  </si>
  <si>
    <t xml:space="preserve"> - See the descriptions below for the different types of travel. Complete the information that corresponds to your project.</t>
  </si>
  <si>
    <r>
      <t xml:space="preserve"> - </t>
    </r>
    <r>
      <rPr>
        <b/>
        <sz val="11"/>
        <color theme="1"/>
        <rFont val="Arial"/>
        <family val="2"/>
      </rPr>
      <t>Travel Within Canada</t>
    </r>
    <r>
      <rPr>
        <sz val="11"/>
        <color theme="1"/>
        <rFont val="Arial"/>
        <family val="2"/>
      </rPr>
      <t xml:space="preserve"> is used for trips that depart from and travel to a province or territory in Canada. </t>
    </r>
  </si>
  <si>
    <t>Travel costs within Canada</t>
  </si>
  <si>
    <t>Subtotal Travel costs within Canada</t>
  </si>
  <si>
    <t>Subtotal Travel costs for international travel</t>
  </si>
  <si>
    <t>Notes</t>
  </si>
  <si>
    <t>Destination:</t>
  </si>
  <si>
    <t xml:space="preserve">Departure from: </t>
  </si>
  <si>
    <t>Train, Bus, Plane, etc.</t>
  </si>
  <si>
    <t>Name of Delegate</t>
  </si>
  <si>
    <t>Delegation</t>
  </si>
  <si>
    <t>Travel Cost</t>
  </si>
  <si>
    <t xml:space="preserve"> - See an explanation for using this form in the section "Using Appendix C1 or E".</t>
  </si>
  <si>
    <t>Using Appendix C1 or E</t>
  </si>
  <si>
    <t>Everyone departs from and travels to the same provinces, territories or countries.</t>
  </si>
  <si>
    <t xml:space="preserve"> - for delegations, fill out C2 Delegation</t>
  </si>
  <si>
    <t xml:space="preserve"> - for projects where travelers depart from different locations, fill out C1 Appendix Travel</t>
  </si>
  <si>
    <t>International Travel to Canada</t>
  </si>
  <si>
    <t>Travelling to Canada</t>
  </si>
  <si>
    <t>Subtotal International Travel to Canada (B)</t>
  </si>
  <si>
    <t>International Travel to Canada Trip 1</t>
  </si>
  <si>
    <t>International Travel to Canada Trip 2</t>
  </si>
  <si>
    <t>International Travel to Canada Trip 3</t>
  </si>
  <si>
    <t>International Travel to Canada Trip 4</t>
  </si>
  <si>
    <t>International Travel to Canada Trip 5</t>
  </si>
  <si>
    <t>Subtotal International Travel to Canada Trip 5 (B)</t>
  </si>
  <si>
    <t>Subtotal International Travel to Canada Trip 4 (B)</t>
  </si>
  <si>
    <t>Subtotal International Travel to Canada Trip 3 (B)</t>
  </si>
  <si>
    <t>Subtotal International Travel to Canada Trip 2 (B)</t>
  </si>
  <si>
    <t>Subtotal International Travel to Canada Trip 1 (B)</t>
  </si>
  <si>
    <t>Travel Cost (From Appendix E line 77)</t>
  </si>
  <si>
    <r>
      <t>If you are applying for a single tri</t>
    </r>
    <r>
      <rPr>
        <sz val="11"/>
        <rFont val="Arial"/>
        <family val="2"/>
      </rPr>
      <t>p or a delegation</t>
    </r>
    <r>
      <rPr>
        <sz val="11"/>
        <color theme="1"/>
        <rFont val="Arial"/>
        <family val="2"/>
      </rPr>
      <t xml:space="preserve">, refer to: 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, </t>
    </r>
    <r>
      <rPr>
        <sz val="11"/>
        <color theme="3"/>
        <rFont val="Arial"/>
        <family val="2"/>
      </rPr>
      <t xml:space="preserve">B Budget - single trip, C1 Appendix Travel - single trip </t>
    </r>
    <r>
      <rPr>
        <sz val="11"/>
        <rFont val="Arial"/>
        <family val="2"/>
      </rPr>
      <t>and</t>
    </r>
    <r>
      <rPr>
        <sz val="11"/>
        <color rgb="FFFF0000"/>
        <rFont val="Arial"/>
        <family val="2"/>
      </rPr>
      <t xml:space="preserve"> </t>
    </r>
    <r>
      <rPr>
        <sz val="11"/>
        <color theme="3"/>
        <rFont val="Arial"/>
        <family val="2"/>
      </rPr>
      <t>C2 Delegation</t>
    </r>
    <r>
      <rPr>
        <sz val="11"/>
        <color theme="1"/>
        <rFont val="Arial"/>
        <family val="2"/>
      </rPr>
      <t>.</t>
    </r>
  </si>
  <si>
    <t>Travel within Canada - for projects where all travelers depart from the same location</t>
  </si>
  <si>
    <t>International travel to Canada - for projects where all travelers depart from the same location</t>
  </si>
  <si>
    <t>Travelling from:</t>
  </si>
  <si>
    <t xml:space="preserve">International travel to Canada - for projects where all travelers depart from the same location </t>
  </si>
  <si>
    <r>
      <t xml:space="preserve"> - If you fill out appendix </t>
    </r>
    <r>
      <rPr>
        <sz val="11"/>
        <color theme="3"/>
        <rFont val="Arial"/>
        <family val="2"/>
      </rPr>
      <t>C1 Appendix Travel - single trip</t>
    </r>
    <r>
      <rPr>
        <sz val="11"/>
        <color theme="1"/>
        <rFont val="Arial"/>
        <family val="2"/>
      </rPr>
      <t xml:space="preserve">, transfer the "Combined Travel Costs" (line </t>
    </r>
    <r>
      <rPr>
        <sz val="11"/>
        <color theme="3"/>
        <rFont val="Arial"/>
        <family val="2"/>
      </rPr>
      <t>41</t>
    </r>
    <r>
      <rPr>
        <sz val="11"/>
        <color theme="1"/>
        <rFont val="Arial"/>
        <family val="2"/>
      </rPr>
      <t xml:space="preserve">) to tab </t>
    </r>
    <r>
      <rPr>
        <sz val="11"/>
        <color theme="3"/>
        <rFont val="Arial"/>
        <family val="2"/>
      </rPr>
      <t>B Budget - single trip</t>
    </r>
    <r>
      <rPr>
        <sz val="11"/>
        <color theme="1"/>
        <rFont val="Arial"/>
        <family val="2"/>
      </rPr>
      <t xml:space="preserve"> (line </t>
    </r>
    <r>
      <rPr>
        <sz val="11"/>
        <color theme="3"/>
        <rFont val="Arial"/>
        <family val="2"/>
      </rPr>
      <t>26</t>
    </r>
    <r>
      <rPr>
        <sz val="11"/>
        <color theme="1"/>
        <rFont val="Arial"/>
        <family val="2"/>
      </rPr>
      <t>).</t>
    </r>
  </si>
  <si>
    <r>
      <t xml:space="preserve"> - If you fill out appendix </t>
    </r>
    <r>
      <rPr>
        <sz val="11"/>
        <color theme="3"/>
        <rFont val="Arial"/>
        <family val="2"/>
      </rPr>
      <t>E Append. Travel - multiple trips</t>
    </r>
    <r>
      <rPr>
        <sz val="11"/>
        <color theme="1"/>
        <rFont val="Arial"/>
        <family val="2"/>
      </rPr>
      <t xml:space="preserve">: Transfer the  "Combined Travel Costs - Trip 1" (line </t>
    </r>
    <r>
      <rPr>
        <sz val="11"/>
        <color theme="3"/>
        <rFont val="Arial"/>
        <family val="2"/>
      </rPr>
      <t>77</t>
    </r>
    <r>
      <rPr>
        <sz val="11"/>
        <color theme="1"/>
        <rFont val="Arial"/>
        <family val="2"/>
      </rPr>
      <t>) to tab "</t>
    </r>
    <r>
      <rPr>
        <sz val="11"/>
        <color theme="3"/>
        <rFont val="Arial"/>
        <family val="2"/>
      </rPr>
      <t>D Budget - multiple trips</t>
    </r>
    <r>
      <rPr>
        <sz val="11"/>
        <color theme="1"/>
        <rFont val="Arial"/>
        <family val="2"/>
      </rPr>
      <t xml:space="preserve">" (line </t>
    </r>
    <r>
      <rPr>
        <sz val="11"/>
        <color theme="3"/>
        <rFont val="Arial"/>
        <family val="2"/>
      </rPr>
      <t>24</t>
    </r>
    <r>
      <rPr>
        <sz val="11"/>
        <color theme="1"/>
        <rFont val="Arial"/>
        <family val="2"/>
      </rPr>
      <t xml:space="preserve">, "Trip 1" column), transfer the total for Trip 2 (line </t>
    </r>
    <r>
      <rPr>
        <sz val="11"/>
        <color theme="3"/>
        <rFont val="Arial"/>
        <family val="2"/>
      </rPr>
      <t>77</t>
    </r>
    <r>
      <rPr>
        <sz val="11"/>
        <color theme="1"/>
        <rFont val="Arial"/>
        <family val="2"/>
      </rPr>
      <t xml:space="preserve">) to tab </t>
    </r>
    <r>
      <rPr>
        <sz val="11"/>
        <color theme="3"/>
        <rFont val="Arial"/>
        <family val="2"/>
      </rPr>
      <t>D</t>
    </r>
    <r>
      <rPr>
        <sz val="11"/>
        <color theme="1"/>
        <rFont val="Arial"/>
        <family val="2"/>
      </rPr>
      <t xml:space="preserve"> (line </t>
    </r>
    <r>
      <rPr>
        <sz val="11"/>
        <color theme="3"/>
        <rFont val="Arial"/>
        <family val="2"/>
      </rPr>
      <t>24</t>
    </r>
    <r>
      <rPr>
        <sz val="11"/>
        <color theme="1"/>
        <rFont val="Arial"/>
        <family val="2"/>
      </rPr>
      <t>, "Trip 2" column), etc.</t>
    </r>
  </si>
  <si>
    <r>
      <t xml:space="preserve"> -</t>
    </r>
    <r>
      <rPr>
        <b/>
        <sz val="11"/>
        <color theme="1"/>
        <rFont val="Arial"/>
        <family val="2"/>
      </rPr>
      <t xml:space="preserve"> International Travel to Canada </t>
    </r>
    <r>
      <rPr>
        <sz val="11"/>
        <color theme="1"/>
        <rFont val="Arial"/>
        <family val="2"/>
      </rPr>
      <t>is used for trips with an international departure to a Canadian destination.</t>
    </r>
  </si>
  <si>
    <r>
      <t xml:space="preserve"> - You can also update your budget notes and, if necessary, update the information in "</t>
    </r>
    <r>
      <rPr>
        <sz val="11"/>
        <color theme="3"/>
        <rFont val="Arial"/>
        <family val="2"/>
      </rPr>
      <t>C1 Appendix Travel - single trip</t>
    </r>
    <r>
      <rPr>
        <sz val="11"/>
        <color theme="1"/>
        <rFont val="Arial"/>
        <family val="2"/>
      </rPr>
      <t>" by writing over your previous entries.</t>
    </r>
  </si>
  <si>
    <r>
      <t xml:space="preserve"> - You will be able to use the Update columns in </t>
    </r>
    <r>
      <rPr>
        <sz val="11"/>
        <color theme="3"/>
        <rFont val="Arial"/>
        <family val="2"/>
      </rPr>
      <t>B Budget - single trips</t>
    </r>
    <r>
      <rPr>
        <sz val="11"/>
        <color theme="1"/>
        <rFont val="Arial"/>
        <family val="2"/>
      </rPr>
      <t xml:space="preserve"> and in </t>
    </r>
    <r>
      <rPr>
        <sz val="11"/>
        <color theme="3"/>
        <rFont val="Arial"/>
        <family val="2"/>
      </rPr>
      <t>C2 Delegation</t>
    </r>
    <r>
      <rPr>
        <sz val="11"/>
        <color theme="1"/>
        <rFont val="Arial"/>
        <family val="2"/>
      </rPr>
      <t xml:space="preserve"> to provide a revised budget if you submit a Project Update.</t>
    </r>
  </si>
  <si>
    <t xml:space="preserve"> - When your project has been completed, you will use the Actual Costs columns when you submit a Final Report.</t>
  </si>
  <si>
    <r>
      <t xml:space="preserve">International Travel to Canada </t>
    </r>
    <r>
      <rPr>
        <sz val="11"/>
        <rFont val="Arial"/>
        <family val="2"/>
      </rPr>
      <t>is used for trips with an international departure to a Canadian destination.</t>
    </r>
  </si>
  <si>
    <t xml:space="preserve">Enter the number of people travelling to Yukon, Northwest Territories or Nunavut to add an amount for northern Canada travel. </t>
  </si>
  <si>
    <t xml:space="preserve"> - Provide the travel information and the form will calculate the travel costs.</t>
  </si>
  <si>
    <r>
      <t>4. If applicable, calculate your travel costs using the tab entitled "</t>
    </r>
    <r>
      <rPr>
        <sz val="11"/>
        <color theme="3"/>
        <rFont val="Arial"/>
        <family val="2"/>
      </rPr>
      <t>C1 Appendix Travel - single trip</t>
    </r>
    <r>
      <rPr>
        <sz val="11"/>
        <color theme="1"/>
        <rFont val="Arial"/>
        <family val="2"/>
      </rPr>
      <t>" or "</t>
    </r>
    <r>
      <rPr>
        <sz val="11"/>
        <color theme="3"/>
        <rFont val="Arial"/>
        <family val="2"/>
      </rPr>
      <t>E Append. Travel-multiple trips</t>
    </r>
    <r>
      <rPr>
        <sz val="11"/>
        <color theme="1"/>
        <rFont val="Arial"/>
        <family val="2"/>
      </rPr>
      <t>."</t>
    </r>
  </si>
  <si>
    <r>
      <t>5. If you are organizing a delegation, fill out the tab entitled "</t>
    </r>
    <r>
      <rPr>
        <sz val="11"/>
        <color theme="3"/>
        <rFont val="Arial"/>
        <family val="2"/>
      </rPr>
      <t>C2 Delegation</t>
    </r>
    <r>
      <rPr>
        <sz val="11"/>
        <color theme="1"/>
        <rFont val="Arial"/>
        <family val="2"/>
      </rPr>
      <t>."</t>
    </r>
  </si>
  <si>
    <t>6. Remember to resave the document on your computer.</t>
  </si>
  <si>
    <t>7. Return to the portal and upload the entire document to your application.</t>
  </si>
  <si>
    <t xml:space="preserve"> - Go to step 6.</t>
  </si>
  <si>
    <t xml:space="preserve"> - If there are several stops during the trip, select the furthest destination.</t>
  </si>
  <si>
    <t>People are departing from different provinces, territories or countries.</t>
  </si>
  <si>
    <t>2. Determine which tabs to fill out.</t>
  </si>
  <si>
    <t>Yes - Go to step 4.</t>
  </si>
  <si>
    <r>
      <t xml:space="preserve"> - If you are organizing a delegation, fill out the tab entitled "</t>
    </r>
    <r>
      <rPr>
        <sz val="11"/>
        <color theme="3"/>
        <rFont val="Arial"/>
        <family val="2"/>
      </rPr>
      <t>C2 Delegation.</t>
    </r>
    <r>
      <rPr>
        <sz val="11"/>
        <color theme="1"/>
        <rFont val="Arial"/>
        <family val="2"/>
      </rPr>
      <t>" Go to step 5.</t>
    </r>
  </si>
  <si>
    <r>
      <t xml:space="preserve"> - If you do not need to fill out tabs </t>
    </r>
    <r>
      <rPr>
        <sz val="11"/>
        <color theme="3"/>
        <rFont val="Arial"/>
        <family val="2"/>
      </rPr>
      <t>C1, C2</t>
    </r>
    <r>
      <rPr>
        <sz val="11"/>
        <color theme="1"/>
        <rFont val="Arial"/>
        <family val="2"/>
      </rPr>
      <t xml:space="preserve"> or </t>
    </r>
    <r>
      <rPr>
        <sz val="11"/>
        <color theme="3"/>
        <rFont val="Arial"/>
        <family val="2"/>
      </rPr>
      <t>E,</t>
    </r>
    <r>
      <rPr>
        <sz val="11"/>
        <rFont val="Arial"/>
        <family val="2"/>
      </rPr>
      <t xml:space="preserve"> fill out the tab entitled</t>
    </r>
    <r>
      <rPr>
        <sz val="11"/>
        <color theme="3"/>
        <rFont val="Arial"/>
        <family val="2"/>
      </rPr>
      <t xml:space="preserve"> "B Budget - single trip" </t>
    </r>
    <r>
      <rPr>
        <sz val="11"/>
        <rFont val="Arial"/>
        <family val="2"/>
      </rPr>
      <t>or</t>
    </r>
    <r>
      <rPr>
        <sz val="11"/>
        <color theme="3"/>
        <rFont val="Arial"/>
        <family val="2"/>
      </rPr>
      <t xml:space="preserve"> "D Budget - multiple trips.</t>
    </r>
    <r>
      <rPr>
        <sz val="11"/>
        <rFont val="Arial"/>
        <family val="2"/>
      </rPr>
      <t>" Go to step 3</t>
    </r>
    <r>
      <rPr>
        <sz val="11"/>
        <color theme="3"/>
        <rFont val="Arial"/>
        <family val="2"/>
      </rPr>
      <t>.</t>
    </r>
  </si>
  <si>
    <t>Select from the dropdown list, the country you are travelling from.</t>
  </si>
  <si>
    <r>
      <t xml:space="preserve"> - Transfer the "Total Travel Cost" (line </t>
    </r>
    <r>
      <rPr>
        <sz val="11"/>
        <color theme="3"/>
        <rFont val="Arial"/>
        <family val="2"/>
      </rPr>
      <t>38)</t>
    </r>
    <r>
      <rPr>
        <sz val="11"/>
        <color theme="1"/>
        <rFont val="Arial"/>
        <family val="2"/>
      </rPr>
      <t xml:space="preserve"> to tab </t>
    </r>
    <r>
      <rPr>
        <sz val="11"/>
        <color theme="3"/>
        <rFont val="Arial"/>
        <family val="2"/>
      </rPr>
      <t>B Budget - single trip</t>
    </r>
    <r>
      <rPr>
        <sz val="11"/>
        <color theme="1"/>
        <rFont val="Arial"/>
        <family val="2"/>
      </rPr>
      <t xml:space="preserve"> (line </t>
    </r>
    <r>
      <rPr>
        <sz val="11"/>
        <color theme="3"/>
        <rFont val="Arial"/>
        <family val="2"/>
      </rPr>
      <t>27</t>
    </r>
    <r>
      <rPr>
        <sz val="11"/>
        <color theme="1"/>
        <rFont val="Arial"/>
        <family val="2"/>
      </rPr>
      <t>).</t>
    </r>
  </si>
  <si>
    <r>
      <t xml:space="preserve"> - Enter the costs for disability-related supports and services required by artists and arts professionals engaged in the project on line </t>
    </r>
    <r>
      <rPr>
        <sz val="11"/>
        <color theme="3"/>
        <rFont val="Arial"/>
        <family val="2"/>
      </rPr>
      <t>40</t>
    </r>
    <r>
      <rPr>
        <sz val="11"/>
        <color theme="1"/>
        <rFont val="Arial"/>
        <family val="2"/>
      </rPr>
      <t xml:space="preserve"> in </t>
    </r>
    <r>
      <rPr>
        <sz val="11"/>
        <color theme="3"/>
        <rFont val="Arial"/>
        <family val="2"/>
      </rPr>
      <t xml:space="preserve">B Budget - single trips </t>
    </r>
    <r>
      <rPr>
        <sz val="11"/>
        <rFont val="Arial"/>
        <family val="2"/>
      </rPr>
      <t xml:space="preserve">or on line </t>
    </r>
    <r>
      <rPr>
        <sz val="11"/>
        <color theme="3"/>
        <rFont val="Arial"/>
        <family val="2"/>
      </rPr>
      <t>37</t>
    </r>
    <r>
      <rPr>
        <sz val="11"/>
        <rFont val="Arial"/>
        <family val="2"/>
      </rPr>
      <t xml:space="preserve"> in</t>
    </r>
    <r>
      <rPr>
        <sz val="11"/>
        <color theme="3"/>
        <rFont val="Arial"/>
        <family val="2"/>
      </rPr>
      <t xml:space="preserve"> F Update - multiple trips</t>
    </r>
    <r>
      <rPr>
        <sz val="11"/>
        <color theme="1"/>
        <rFont val="Arial"/>
        <family val="2"/>
      </rPr>
      <t>.</t>
    </r>
  </si>
  <si>
    <r>
      <t xml:space="preserve"> - Enter the amount of Access Support on line </t>
    </r>
    <r>
      <rPr>
        <sz val="11"/>
        <color theme="3"/>
        <rFont val="Arial"/>
        <family val="2"/>
      </rPr>
      <t xml:space="preserve">52 </t>
    </r>
    <r>
      <rPr>
        <sz val="11"/>
        <rFont val="Arial"/>
        <family val="2"/>
      </rPr>
      <t>in</t>
    </r>
    <r>
      <rPr>
        <sz val="11"/>
        <color theme="3"/>
        <rFont val="Arial"/>
        <family val="2"/>
      </rPr>
      <t xml:space="preserve"> B Budget - single trips </t>
    </r>
    <r>
      <rPr>
        <sz val="11"/>
        <rFont val="Arial"/>
        <family val="2"/>
      </rPr>
      <t>or on line</t>
    </r>
    <r>
      <rPr>
        <sz val="11"/>
        <color theme="3"/>
        <rFont val="Arial"/>
        <family val="2"/>
      </rPr>
      <t xml:space="preserve"> 49 </t>
    </r>
    <r>
      <rPr>
        <sz val="11"/>
        <rFont val="Arial"/>
        <family val="2"/>
      </rPr>
      <t>in</t>
    </r>
    <r>
      <rPr>
        <sz val="11"/>
        <color theme="3"/>
        <rFont val="Arial"/>
        <family val="2"/>
      </rPr>
      <t xml:space="preserve"> F Update - multiple trips.</t>
    </r>
  </si>
  <si>
    <t>Travel Cost from C2 Delegation (line 38)</t>
  </si>
  <si>
    <t>Combined Travel Costs (A+B): input into budget (line 26)</t>
  </si>
  <si>
    <t>Total Travel Cost: input into budget (line 27):</t>
  </si>
  <si>
    <t xml:space="preserve">Combined Travel Costs (A+B): input into budget (line 24) Trip 1 </t>
  </si>
  <si>
    <t xml:space="preserve">Combined Travel Costs (A+B): input into budget (line 24) Trip 5 </t>
  </si>
  <si>
    <t>Combined Travel Costs (A+B): input into budget (line 24) Trip 4</t>
  </si>
  <si>
    <t>Combined Travel Costs (A+B): input into budget (line 24) Trip 3</t>
  </si>
  <si>
    <t>Combined Travel Costs (A+B): input into budget (line 24) Trip 2</t>
  </si>
  <si>
    <t>Travel Cost from Appendix E (line 77)</t>
  </si>
  <si>
    <t>Combined Travel Costs from Appendix C1 (line 41)</t>
  </si>
  <si>
    <t>Do you need to fill out  Appendix C1 or E?</t>
  </si>
  <si>
    <t xml:space="preserve"> - Provide travel information for each person in the delegation. Enter the cost of travel, based on economy travel fares.</t>
  </si>
  <si>
    <t>PROVINCE</t>
  </si>
  <si>
    <t>COUNTRY</t>
  </si>
  <si>
    <t>v.201901</t>
  </si>
  <si>
    <t>Date of departure (example: 5-Jan-2019)</t>
  </si>
  <si>
    <t>Please list all travelers and their roles here or at the bottom of the budget or in the application.</t>
  </si>
  <si>
    <t>Indicate below other grants, revenue sources or costs paid by the host. Indicate if the amounts are confirmed or not.</t>
  </si>
  <si>
    <t>Travelers and their roles:</t>
  </si>
  <si>
    <t>Other grants, revenue sources or costs paid by the host:</t>
  </si>
  <si>
    <t>Travelers and Roles 1</t>
  </si>
  <si>
    <t>Travelers and Roles 5</t>
  </si>
  <si>
    <t>Travelers and Roles 4</t>
  </si>
  <si>
    <t>Travelers and Roles 3</t>
  </si>
  <si>
    <t>Travelers and Roles 2</t>
  </si>
  <si>
    <t>Indicate below other grants, revenue sources or costs paid by the host.</t>
  </si>
  <si>
    <t>FOR LOCKED VERSION</t>
  </si>
  <si>
    <t xml:space="preserve"> - hide columns A-D</t>
  </si>
  <si>
    <t xml:space="preserve"> - white font columns A-D</t>
  </si>
  <si>
    <t xml:space="preserve"> - white font columns A-T</t>
  </si>
  <si>
    <t xml:space="preserve"> - hide columns A-T</t>
  </si>
  <si>
    <t>DO NOT DELETE COLUMNS BEFORE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</si>
</sst>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&quot;$&quot;#,##0;[Red]&quot;$&quot;#,##0"/>
    <numFmt numFmtId="168" formatCode="_(* #,##0_);_(* \(#,##0\);_(* &quot;-&quot;??_);_(@_)"/>
    <numFmt numFmtId="169" formatCode="_(&quot;$&quot;* #,##0_);_(&quot;$&quot;* \(#,##0\);_(&quot;$&quot;* &quot;-&quot;??_);_(@_)"/>
    <numFmt numFmtId="170" formatCode="#,##0;[Red]#,##0"/>
    <numFmt numFmtId="171" formatCode="_-* #,##0_-;\-* #,##0_-;_-* &quot;-&quot;??_-;_-@_-"/>
    <numFmt numFmtId="172" formatCode="_ * #,##0.00_)\ &quot;$&quot;_ ;_ * \(#,##0.00\)\ &quot;$&quot;_ ;_ * &quot;-&quot;??_)\ &quot;$&quot;_ ;_ @_ "/>
    <numFmt numFmtId="173" formatCode="[$-409]d\-mmm\-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sz val="11"/>
      <color theme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3"/>
      <name val="Arial"/>
      <family val="2"/>
    </font>
    <font>
      <b/>
      <sz val="14"/>
      <color rgb="FFFAFAFA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2074B1"/>
        <bgColor indexed="64"/>
      </patternFill>
    </fill>
    <fill>
      <patternFill patternType="solid">
        <fgColor rgb="FF29695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477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3" applyNumberFormat="0">
      <alignment vertical="center" wrapText="1"/>
    </xf>
    <xf numFmtId="0" fontId="12" fillId="0" borderId="0"/>
    <xf numFmtId="9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Border="1" applyAlignment="1">
      <alignment vertical="center" wrapText="1"/>
    </xf>
    <xf numFmtId="0" fontId="8" fillId="0" borderId="0" xfId="0" applyFont="1"/>
    <xf numFmtId="0" fontId="2" fillId="5" borderId="3" xfId="0" applyFont="1" applyFill="1" applyBorder="1" applyAlignment="1">
      <alignment vertical="center" wrapText="1"/>
    </xf>
    <xf numFmtId="0" fontId="2" fillId="0" borderId="0" xfId="0" applyFont="1" applyFill="1" applyBorder="1"/>
    <xf numFmtId="0" fontId="8" fillId="5" borderId="3" xfId="0" applyFont="1" applyFill="1" applyBorder="1" applyAlignment="1">
      <alignment vertical="center" wrapText="1"/>
    </xf>
    <xf numFmtId="0" fontId="2" fillId="10" borderId="3" xfId="0" applyFont="1" applyFill="1" applyBorder="1"/>
    <xf numFmtId="169" fontId="2" fillId="5" borderId="1" xfId="2" applyNumberFormat="1" applyFont="1" applyFill="1" applyBorder="1" applyProtection="1">
      <protection hidden="1"/>
    </xf>
    <xf numFmtId="0" fontId="8" fillId="5" borderId="4" xfId="0" applyFont="1" applyFill="1" applyBorder="1" applyAlignment="1">
      <alignment vertical="center" wrapText="1"/>
    </xf>
    <xf numFmtId="169" fontId="2" fillId="5" borderId="7" xfId="2" applyNumberFormat="1" applyFont="1" applyFill="1" applyBorder="1" applyProtection="1">
      <protection hidden="1"/>
    </xf>
    <xf numFmtId="0" fontId="2" fillId="5" borderId="0" xfId="0" applyFont="1" applyFill="1"/>
    <xf numFmtId="0" fontId="7" fillId="0" borderId="0" xfId="0" applyFont="1" applyBorder="1" applyAlignment="1">
      <alignment vertical="center" wrapText="1"/>
    </xf>
    <xf numFmtId="0" fontId="2" fillId="0" borderId="0" xfId="0" applyFont="1" applyBorder="1"/>
    <xf numFmtId="0" fontId="4" fillId="8" borderId="7" xfId="0" applyFont="1" applyFill="1" applyBorder="1" applyAlignment="1">
      <alignment vertical="center" wrapText="1"/>
    </xf>
    <xf numFmtId="169" fontId="5" fillId="5" borderId="7" xfId="2" applyNumberFormat="1" applyFont="1" applyFill="1" applyBorder="1" applyProtection="1">
      <protection hidden="1"/>
    </xf>
    <xf numFmtId="0" fontId="5" fillId="0" borderId="0" xfId="0" applyFont="1"/>
    <xf numFmtId="0" fontId="4" fillId="9" borderId="7" xfId="0" applyFont="1" applyFill="1" applyBorder="1" applyAlignment="1">
      <alignment vertical="center" wrapText="1"/>
    </xf>
    <xf numFmtId="0" fontId="4" fillId="11" borderId="7" xfId="0" applyFont="1" applyFill="1" applyBorder="1" applyAlignment="1">
      <alignment vertical="center" wrapText="1"/>
    </xf>
    <xf numFmtId="169" fontId="7" fillId="0" borderId="7" xfId="2" applyNumberFormat="1" applyFont="1" applyFill="1" applyBorder="1" applyProtection="1">
      <protection hidden="1"/>
    </xf>
    <xf numFmtId="166" fontId="8" fillId="0" borderId="1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167" fontId="7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Protection="1"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166" fontId="7" fillId="0" borderId="3" xfId="0" applyNumberFormat="1" applyFont="1" applyFill="1" applyBorder="1" applyAlignment="1" applyProtection="1">
      <alignment vertical="center" wrapText="1"/>
      <protection hidden="1"/>
    </xf>
    <xf numFmtId="169" fontId="8" fillId="0" borderId="3" xfId="2" applyNumberFormat="1" applyFont="1" applyFill="1" applyBorder="1" applyAlignment="1" applyProtection="1">
      <alignment vertical="center" wrapText="1"/>
      <protection hidden="1"/>
    </xf>
    <xf numFmtId="169" fontId="8" fillId="0" borderId="4" xfId="2" applyNumberFormat="1" applyFont="1" applyFill="1" applyBorder="1" applyAlignment="1" applyProtection="1">
      <alignment vertical="center" wrapText="1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166" fontId="7" fillId="6" borderId="3" xfId="0" applyNumberFormat="1" applyFont="1" applyFill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 wrapText="1"/>
      <protection hidden="1"/>
    </xf>
    <xf numFmtId="170" fontId="11" fillId="0" borderId="0" xfId="0" applyNumberFormat="1" applyFont="1" applyFill="1" applyBorder="1" applyAlignment="1" applyProtection="1">
      <alignment vertical="center" wrapText="1"/>
      <protection hidden="1"/>
    </xf>
    <xf numFmtId="166" fontId="4" fillId="7" borderId="3" xfId="0" applyNumberFormat="1" applyFont="1" applyFill="1" applyBorder="1" applyAlignment="1" applyProtection="1">
      <alignment vertical="center" wrapText="1"/>
      <protection hidden="1"/>
    </xf>
    <xf numFmtId="169" fontId="7" fillId="0" borderId="3" xfId="2" applyNumberFormat="1" applyFont="1" applyFill="1" applyBorder="1" applyAlignment="1" applyProtection="1">
      <alignment vertical="center" wrapText="1"/>
      <protection hidden="1"/>
    </xf>
    <xf numFmtId="170" fontId="2" fillId="0" borderId="0" xfId="0" applyNumberFormat="1" applyFont="1" applyBorder="1" applyAlignment="1" applyProtection="1">
      <alignment vertical="center" wrapText="1"/>
      <protection hidden="1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4" fillId="2" borderId="8" xfId="0" applyFont="1" applyFill="1" applyBorder="1" applyAlignment="1" applyProtection="1">
      <protection hidden="1"/>
    </xf>
    <xf numFmtId="0" fontId="4" fillId="2" borderId="10" xfId="0" applyFont="1" applyFill="1" applyBorder="1" applyAlignment="1" applyProtection="1">
      <protection hidden="1"/>
    </xf>
    <xf numFmtId="0" fontId="4" fillId="2" borderId="11" xfId="0" applyFont="1" applyFill="1" applyBorder="1" applyAlignment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170" fontId="2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12" xfId="0" applyFont="1" applyFill="1" applyBorder="1" applyProtection="1">
      <protection hidden="1"/>
    </xf>
    <xf numFmtId="0" fontId="2" fillId="0" borderId="13" xfId="0" applyFont="1" applyFill="1" applyBorder="1" applyProtection="1">
      <protection hidden="1"/>
    </xf>
    <xf numFmtId="0" fontId="2" fillId="0" borderId="14" xfId="0" applyFont="1" applyFill="1" applyBorder="1" applyProtection="1">
      <protection hidden="1"/>
    </xf>
    <xf numFmtId="0" fontId="2" fillId="0" borderId="15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2" fillId="0" borderId="8" xfId="0" applyFont="1" applyFill="1" applyBorder="1" applyProtection="1">
      <protection hidden="1"/>
    </xf>
    <xf numFmtId="0" fontId="2" fillId="0" borderId="10" xfId="0" applyFont="1" applyFill="1" applyBorder="1" applyProtection="1">
      <protection hidden="1"/>
    </xf>
    <xf numFmtId="0" fontId="2" fillId="0" borderId="11" xfId="0" applyFont="1" applyFill="1" applyBorder="1" applyProtection="1"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169" fontId="2" fillId="5" borderId="3" xfId="2" applyNumberFormat="1" applyFont="1" applyFill="1" applyBorder="1" applyAlignment="1" applyProtection="1">
      <alignment wrapText="1"/>
      <protection hidden="1"/>
    </xf>
    <xf numFmtId="168" fontId="2" fillId="0" borderId="3" xfId="1" applyNumberFormat="1" applyFont="1" applyFill="1" applyBorder="1" applyAlignment="1" applyProtection="1">
      <alignment wrapText="1"/>
      <protection hidden="1"/>
    </xf>
    <xf numFmtId="168" fontId="2" fillId="3" borderId="3" xfId="1" applyNumberFormat="1" applyFont="1" applyFill="1" applyBorder="1" applyAlignment="1" applyProtection="1">
      <alignment wrapText="1"/>
      <protection hidden="1"/>
    </xf>
    <xf numFmtId="169" fontId="2" fillId="0" borderId="3" xfId="2" applyNumberFormat="1" applyFont="1" applyFill="1" applyBorder="1" applyAlignment="1" applyProtection="1">
      <alignment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8" fillId="0" borderId="3" xfId="0" applyNumberFormat="1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wrapText="1"/>
      <protection hidden="1"/>
    </xf>
    <xf numFmtId="0" fontId="8" fillId="0" borderId="3" xfId="0" applyFont="1" applyBorder="1" applyAlignment="1" applyProtection="1">
      <alignment wrapText="1"/>
      <protection locked="0"/>
    </xf>
    <xf numFmtId="166" fontId="8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Protection="1">
      <protection hidden="1"/>
    </xf>
    <xf numFmtId="0" fontId="2" fillId="0" borderId="9" xfId="0" applyFont="1" applyBorder="1"/>
    <xf numFmtId="0" fontId="2" fillId="0" borderId="12" xfId="0" applyFont="1" applyBorder="1"/>
    <xf numFmtId="0" fontId="8" fillId="0" borderId="0" xfId="0" applyFont="1" applyFill="1" applyAlignment="1" applyProtection="1">
      <alignment vertical="top"/>
    </xf>
    <xf numFmtId="0" fontId="8" fillId="0" borderId="0" xfId="0" applyFont="1" applyAlignment="1" applyProtection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 applyProtection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/>
    </xf>
    <xf numFmtId="0" fontId="2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167" fontId="7" fillId="4" borderId="3" xfId="0" applyNumberFormat="1" applyFont="1" applyFill="1" applyBorder="1" applyAlignment="1">
      <alignment vertical="top" wrapText="1"/>
    </xf>
    <xf numFmtId="0" fontId="7" fillId="0" borderId="16" xfId="0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" fillId="5" borderId="3" xfId="0" applyFont="1" applyFill="1" applyBorder="1" applyAlignment="1" applyProtection="1">
      <alignment vertical="center" wrapText="1"/>
      <protection hidden="1"/>
    </xf>
    <xf numFmtId="0" fontId="2" fillId="10" borderId="3" xfId="0" applyFont="1" applyFill="1" applyBorder="1" applyProtection="1">
      <protection hidden="1"/>
    </xf>
    <xf numFmtId="0" fontId="8" fillId="5" borderId="3" xfId="0" applyFont="1" applyFill="1" applyBorder="1" applyAlignment="1" applyProtection="1">
      <alignment vertical="center" wrapText="1"/>
      <protection hidden="1"/>
    </xf>
    <xf numFmtId="0" fontId="8" fillId="5" borderId="1" xfId="0" applyFont="1" applyFill="1" applyBorder="1" applyAlignment="1" applyProtection="1">
      <alignment vertical="center" wrapText="1"/>
      <protection hidden="1"/>
    </xf>
    <xf numFmtId="0" fontId="8" fillId="5" borderId="17" xfId="0" applyFont="1" applyFill="1" applyBorder="1" applyAlignment="1" applyProtection="1">
      <alignment wrapText="1"/>
      <protection hidden="1"/>
    </xf>
    <xf numFmtId="0" fontId="2" fillId="0" borderId="3" xfId="0" applyFont="1" applyBorder="1" applyAlignment="1" applyProtection="1">
      <alignment wrapText="1"/>
      <protection locked="0"/>
    </xf>
    <xf numFmtId="0" fontId="8" fillId="5" borderId="1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wrapText="1"/>
    </xf>
    <xf numFmtId="0" fontId="2" fillId="5" borderId="0" xfId="0" applyFont="1" applyFill="1" applyBorder="1" applyProtection="1">
      <protection hidden="1"/>
    </xf>
    <xf numFmtId="0" fontId="2" fillId="5" borderId="12" xfId="0" applyFont="1" applyFill="1" applyBorder="1" applyProtection="1">
      <protection hidden="1"/>
    </xf>
    <xf numFmtId="0" fontId="2" fillId="5" borderId="0" xfId="0" applyFont="1" applyFill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169" fontId="5" fillId="0" borderId="3" xfId="2" applyNumberFormat="1" applyFont="1" applyBorder="1" applyAlignment="1" applyProtection="1">
      <alignment wrapText="1"/>
      <protection hidden="1"/>
    </xf>
    <xf numFmtId="169" fontId="2" fillId="0" borderId="3" xfId="2" applyNumberFormat="1" applyFont="1" applyBorder="1" applyAlignment="1" applyProtection="1">
      <alignment wrapText="1"/>
      <protection locked="0"/>
    </xf>
    <xf numFmtId="168" fontId="2" fillId="0" borderId="3" xfId="1" applyNumberFormat="1" applyFont="1" applyBorder="1" applyAlignment="1" applyProtection="1">
      <alignment wrapText="1"/>
      <protection locked="0"/>
    </xf>
    <xf numFmtId="167" fontId="7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>
      <alignment vertical="top"/>
    </xf>
    <xf numFmtId="169" fontId="2" fillId="0" borderId="3" xfId="2" applyNumberFormat="1" applyFont="1" applyBorder="1" applyAlignment="1" applyProtection="1">
      <alignment wrapText="1"/>
      <protection locked="0" hidden="1"/>
    </xf>
    <xf numFmtId="0" fontId="2" fillId="0" borderId="0" xfId="0" applyFont="1" applyFill="1" applyAlignment="1" applyProtection="1">
      <alignment horizontal="left" wrapText="1"/>
      <protection hidden="1"/>
    </xf>
    <xf numFmtId="0" fontId="21" fillId="0" borderId="0" xfId="0" applyFont="1" applyProtection="1">
      <protection hidden="1"/>
    </xf>
    <xf numFmtId="0" fontId="20" fillId="0" borderId="0" xfId="0" applyFont="1"/>
    <xf numFmtId="0" fontId="20" fillId="0" borderId="0" xfId="0" applyFont="1" applyAlignment="1">
      <alignment wrapText="1"/>
    </xf>
    <xf numFmtId="167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/>
    <xf numFmtId="169" fontId="5" fillId="0" borderId="3" xfId="2" applyNumberFormat="1" applyFont="1" applyFill="1" applyBorder="1" applyAlignment="1" applyProtection="1">
      <alignment wrapText="1"/>
      <protection hidden="1"/>
    </xf>
    <xf numFmtId="169" fontId="2" fillId="0" borderId="3" xfId="2" applyNumberFormat="1" applyFont="1" applyFill="1" applyBorder="1" applyAlignment="1" applyProtection="1">
      <alignment vertical="center" wrapText="1"/>
      <protection hidden="1"/>
    </xf>
    <xf numFmtId="169" fontId="5" fillId="0" borderId="3" xfId="2" applyNumberFormat="1" applyFont="1" applyFill="1" applyBorder="1" applyAlignment="1" applyProtection="1">
      <alignment vertical="center" wrapText="1"/>
      <protection hidden="1"/>
    </xf>
    <xf numFmtId="0" fontId="8" fillId="4" borderId="3" xfId="0" applyFont="1" applyFill="1" applyBorder="1" applyAlignment="1" applyProtection="1">
      <alignment horizontal="center" vertical="center" wrapText="1"/>
    </xf>
    <xf numFmtId="169" fontId="8" fillId="12" borderId="4" xfId="2" applyNumberFormat="1" applyFont="1" applyFill="1" applyBorder="1" applyAlignment="1" applyProtection="1">
      <alignment vertical="center" wrapText="1"/>
      <protection locked="0" hidden="1"/>
    </xf>
    <xf numFmtId="169" fontId="8" fillId="12" borderId="3" xfId="2" applyNumberFormat="1" applyFont="1" applyFill="1" applyBorder="1" applyAlignment="1" applyProtection="1">
      <alignment vertical="center" wrapText="1"/>
      <protection locked="0" hidden="1"/>
    </xf>
    <xf numFmtId="168" fontId="2" fillId="12" borderId="3" xfId="1" applyNumberFormat="1" applyFont="1" applyFill="1" applyBorder="1" applyAlignment="1" applyProtection="1">
      <alignment wrapText="1"/>
      <protection locked="0"/>
    </xf>
    <xf numFmtId="169" fontId="7" fillId="12" borderId="3" xfId="2" applyNumberFormat="1" applyFont="1" applyFill="1" applyBorder="1" applyAlignment="1" applyProtection="1">
      <alignment vertical="center" wrapText="1"/>
      <protection locked="0" hidden="1"/>
    </xf>
    <xf numFmtId="166" fontId="5" fillId="0" borderId="27" xfId="2" applyNumberFormat="1" applyFont="1" applyBorder="1" applyAlignment="1" applyProtection="1">
      <alignment wrapText="1"/>
      <protection hidden="1"/>
    </xf>
    <xf numFmtId="166" fontId="2" fillId="0" borderId="26" xfId="2" applyNumberFormat="1" applyFont="1" applyFill="1" applyBorder="1" applyAlignment="1" applyProtection="1">
      <alignment wrapText="1"/>
      <protection hidden="1"/>
    </xf>
    <xf numFmtId="166" fontId="2" fillId="0" borderId="28" xfId="2" applyNumberFormat="1" applyFont="1" applyBorder="1" applyAlignment="1" applyProtection="1">
      <alignment wrapText="1"/>
      <protection locked="0" hidden="1"/>
    </xf>
    <xf numFmtId="166" fontId="2" fillId="0" borderId="29" xfId="2" applyNumberFormat="1" applyFont="1" applyBorder="1" applyAlignment="1" applyProtection="1">
      <alignment wrapText="1"/>
      <protection locked="0" hidden="1"/>
    </xf>
    <xf numFmtId="166" fontId="2" fillId="0" borderId="30" xfId="2" applyNumberFormat="1" applyFont="1" applyBorder="1" applyAlignment="1" applyProtection="1">
      <alignment wrapText="1"/>
      <protection locked="0" hidden="1"/>
    </xf>
    <xf numFmtId="166" fontId="2" fillId="0" borderId="31" xfId="2" applyNumberFormat="1" applyFont="1" applyBorder="1" applyAlignment="1" applyProtection="1">
      <alignment wrapText="1"/>
      <protection locked="0" hidden="1"/>
    </xf>
    <xf numFmtId="166" fontId="2" fillId="0" borderId="32" xfId="2" applyNumberFormat="1" applyFont="1" applyBorder="1" applyAlignment="1" applyProtection="1">
      <alignment wrapText="1"/>
      <protection locked="0" hidden="1"/>
    </xf>
    <xf numFmtId="166" fontId="2" fillId="0" borderId="33" xfId="2" applyNumberFormat="1" applyFont="1" applyBorder="1" applyAlignment="1" applyProtection="1">
      <alignment wrapText="1"/>
      <protection locked="0" hidden="1"/>
    </xf>
    <xf numFmtId="166" fontId="2" fillId="0" borderId="0" xfId="2" applyNumberFormat="1" applyFont="1" applyFill="1" applyAlignment="1" applyProtection="1">
      <alignment wrapText="1"/>
      <protection hidden="1"/>
    </xf>
    <xf numFmtId="166" fontId="5" fillId="0" borderId="34" xfId="2" applyNumberFormat="1" applyFont="1" applyFill="1" applyBorder="1" applyAlignment="1" applyProtection="1">
      <alignment wrapText="1"/>
      <protection hidden="1"/>
    </xf>
    <xf numFmtId="166" fontId="8" fillId="0" borderId="0" xfId="2" applyNumberFormat="1" applyFont="1" applyFill="1" applyAlignment="1" applyProtection="1">
      <alignment wrapText="1"/>
      <protection hidden="1"/>
    </xf>
    <xf numFmtId="166" fontId="2" fillId="0" borderId="0" xfId="2" applyNumberFormat="1" applyFont="1" applyAlignment="1" applyProtection="1">
      <alignment wrapText="1"/>
      <protection hidden="1"/>
    </xf>
    <xf numFmtId="166" fontId="2" fillId="0" borderId="35" xfId="2" applyNumberFormat="1" applyFont="1" applyBorder="1" applyAlignment="1" applyProtection="1">
      <alignment wrapText="1"/>
      <protection locked="0" hidden="1"/>
    </xf>
    <xf numFmtId="166" fontId="2" fillId="0" borderId="36" xfId="2" applyNumberFormat="1" applyFont="1" applyBorder="1" applyAlignment="1" applyProtection="1">
      <alignment wrapText="1"/>
      <protection locked="0" hidden="1"/>
    </xf>
    <xf numFmtId="166" fontId="2" fillId="0" borderId="37" xfId="2" applyNumberFormat="1" applyFont="1" applyBorder="1" applyAlignment="1" applyProtection="1">
      <alignment wrapText="1"/>
      <protection locked="0" hidden="1"/>
    </xf>
    <xf numFmtId="166" fontId="2" fillId="0" borderId="36" xfId="2" applyNumberFormat="1" applyFont="1" applyFill="1" applyBorder="1" applyAlignment="1" applyProtection="1">
      <alignment wrapText="1"/>
      <protection locked="0" hidden="1"/>
    </xf>
    <xf numFmtId="166" fontId="8" fillId="0" borderId="0" xfId="2" applyNumberFormat="1" applyFont="1" applyAlignment="1" applyProtection="1">
      <alignment wrapText="1"/>
      <protection hidden="1"/>
    </xf>
    <xf numFmtId="166" fontId="2" fillId="0" borderId="38" xfId="2" applyNumberFormat="1" applyFont="1" applyBorder="1" applyAlignment="1" applyProtection="1">
      <alignment wrapText="1"/>
      <protection locked="0" hidden="1"/>
    </xf>
    <xf numFmtId="166" fontId="2" fillId="0" borderId="29" xfId="2" applyNumberFormat="1" applyFont="1" applyFill="1" applyBorder="1" applyAlignment="1" applyProtection="1">
      <alignment wrapText="1"/>
      <protection locked="0" hidden="1"/>
    </xf>
    <xf numFmtId="166" fontId="2" fillId="0" borderId="39" xfId="2" applyNumberFormat="1" applyFont="1" applyBorder="1" applyAlignment="1" applyProtection="1">
      <alignment wrapText="1"/>
      <protection locked="0" hidden="1"/>
    </xf>
    <xf numFmtId="166" fontId="2" fillId="0" borderId="32" xfId="2" applyNumberFormat="1" applyFont="1" applyFill="1" applyBorder="1" applyAlignment="1" applyProtection="1">
      <alignment wrapText="1"/>
      <protection locked="0" hidden="1"/>
    </xf>
    <xf numFmtId="173" fontId="8" fillId="12" borderId="3" xfId="0" applyNumberFormat="1" applyFont="1" applyFill="1" applyBorder="1" applyAlignment="1" applyProtection="1">
      <alignment horizontal="left" vertical="center" wrapText="1"/>
      <protection locked="0"/>
    </xf>
    <xf numFmtId="173" fontId="8" fillId="12" borderId="3" xfId="0" applyNumberFormat="1" applyFont="1" applyFill="1" applyBorder="1" applyAlignment="1" applyProtection="1">
      <alignment horizontal="center" vertical="center" wrapText="1"/>
      <protection locked="0"/>
    </xf>
    <xf numFmtId="169" fontId="2" fillId="12" borderId="3" xfId="2" applyNumberFormat="1" applyFont="1" applyFill="1" applyBorder="1" applyAlignment="1" applyProtection="1">
      <alignment wrapText="1"/>
      <protection locked="0"/>
    </xf>
    <xf numFmtId="166" fontId="4" fillId="14" borderId="40" xfId="0" applyNumberFormat="1" applyFont="1" applyFill="1" applyBorder="1" applyAlignment="1" applyProtection="1">
      <alignment vertical="center" wrapText="1"/>
      <protection hidden="1"/>
    </xf>
    <xf numFmtId="169" fontId="8" fillId="13" borderId="41" xfId="2" applyNumberFormat="1" applyFont="1" applyFill="1" applyBorder="1" applyAlignment="1" applyProtection="1">
      <alignment vertical="center" wrapText="1"/>
      <protection locked="0"/>
    </xf>
    <xf numFmtId="0" fontId="8" fillId="0" borderId="42" xfId="0" applyFont="1" applyBorder="1" applyAlignment="1" applyProtection="1">
      <alignment wrapText="1"/>
      <protection locked="0"/>
    </xf>
    <xf numFmtId="167" fontId="4" fillId="14" borderId="40" xfId="0" applyNumberFormat="1" applyFont="1" applyFill="1" applyBorder="1" applyAlignment="1" applyProtection="1">
      <alignment vertical="top" wrapText="1"/>
      <protection hidden="1"/>
    </xf>
    <xf numFmtId="167" fontId="7" fillId="4" borderId="41" xfId="0" applyNumberFormat="1" applyFont="1" applyFill="1" applyBorder="1" applyAlignment="1">
      <alignment vertical="top" wrapText="1"/>
    </xf>
    <xf numFmtId="167" fontId="4" fillId="14" borderId="40" xfId="0" applyNumberFormat="1" applyFont="1" applyFill="1" applyBorder="1" applyAlignment="1" applyProtection="1">
      <alignment vertical="center" wrapText="1"/>
      <protection hidden="1"/>
    </xf>
    <xf numFmtId="168" fontId="2" fillId="12" borderId="3" xfId="1" applyNumberFormat="1" applyFont="1" applyFill="1" applyBorder="1" applyProtection="1">
      <protection locked="0"/>
    </xf>
    <xf numFmtId="0" fontId="2" fillId="12" borderId="3" xfId="0" applyFont="1" applyFill="1" applyBorder="1" applyProtection="1">
      <protection locked="0"/>
    </xf>
    <xf numFmtId="0" fontId="2" fillId="12" borderId="1" xfId="0" applyFont="1" applyFill="1" applyBorder="1" applyProtection="1">
      <protection locked="0"/>
    </xf>
    <xf numFmtId="173" fontId="8" fillId="12" borderId="1" xfId="0" applyNumberFormat="1" applyFont="1" applyFill="1" applyBorder="1" applyAlignment="1" applyProtection="1">
      <alignment vertical="center" wrapText="1"/>
      <protection locked="0"/>
    </xf>
    <xf numFmtId="173" fontId="8" fillId="12" borderId="16" xfId="0" applyNumberFormat="1" applyFont="1" applyFill="1" applyBorder="1" applyAlignment="1" applyProtection="1">
      <alignment vertical="center" wrapText="1"/>
      <protection locked="0"/>
    </xf>
    <xf numFmtId="169" fontId="8" fillId="12" borderId="3" xfId="2" applyNumberFormat="1" applyFont="1" applyFill="1" applyBorder="1" applyAlignment="1" applyProtection="1">
      <alignment vertical="center" wrapText="1"/>
      <protection locked="0"/>
    </xf>
    <xf numFmtId="169" fontId="2" fillId="0" borderId="41" xfId="2" applyNumberFormat="1" applyFont="1" applyFill="1" applyBorder="1" applyAlignment="1" applyProtection="1">
      <alignment vertical="center" wrapText="1"/>
      <protection hidden="1"/>
    </xf>
    <xf numFmtId="167" fontId="4" fillId="7" borderId="40" xfId="0" applyNumberFormat="1" applyFont="1" applyFill="1" applyBorder="1" applyAlignment="1" applyProtection="1">
      <alignment vertical="center" wrapText="1"/>
      <protection hidden="1"/>
    </xf>
    <xf numFmtId="173" fontId="8" fillId="12" borderId="1" xfId="0" applyNumberFormat="1" applyFont="1" applyFill="1" applyBorder="1" applyAlignment="1" applyProtection="1">
      <alignment horizontal="left" vertical="center" wrapText="1" indent="2"/>
      <protection locked="0"/>
    </xf>
    <xf numFmtId="0" fontId="2" fillId="12" borderId="16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/>
    <xf numFmtId="171" fontId="22" fillId="0" borderId="0" xfId="1" applyNumberFormat="1" applyFont="1" applyFill="1"/>
    <xf numFmtId="14" fontId="7" fillId="0" borderId="16" xfId="0" applyNumberFormat="1" applyFont="1" applyBorder="1" applyAlignment="1" applyProtection="1">
      <alignment horizontal="center" vertical="center" wrapText="1"/>
      <protection hidden="1"/>
    </xf>
    <xf numFmtId="167" fontId="7" fillId="0" borderId="1" xfId="0" applyNumberFormat="1" applyFont="1" applyBorder="1" applyAlignment="1" applyProtection="1">
      <alignment horizontal="center" vertical="center" wrapText="1"/>
      <protection hidden="1"/>
    </xf>
    <xf numFmtId="166" fontId="5" fillId="0" borderId="25" xfId="2" applyNumberFormat="1" applyFont="1" applyBorder="1" applyAlignment="1" applyProtection="1">
      <alignment vertical="top"/>
      <protection hidden="1"/>
    </xf>
    <xf numFmtId="0" fontId="2" fillId="5" borderId="0" xfId="0" applyFont="1" applyFill="1" applyAlignment="1" applyProtection="1">
      <alignment horizontal="left" wrapText="1"/>
      <protection hidden="1"/>
    </xf>
    <xf numFmtId="0" fontId="2" fillId="0" borderId="9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12" xfId="0" applyFont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7" fillId="0" borderId="12" xfId="0" applyFont="1" applyFill="1" applyBorder="1" applyAlignment="1" applyProtection="1">
      <alignment horizontal="left" wrapText="1"/>
      <protection hidden="1"/>
    </xf>
    <xf numFmtId="0" fontId="2" fillId="5" borderId="0" xfId="0" applyFont="1" applyFill="1" applyBorder="1" applyAlignment="1" applyProtection="1">
      <alignment horizontal="left" wrapText="1"/>
      <protection hidden="1"/>
    </xf>
    <xf numFmtId="0" fontId="2" fillId="5" borderId="12" xfId="0" applyFont="1" applyFill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 applyProtection="1">
      <alignment horizontal="left" wrapText="1"/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19" fillId="0" borderId="0" xfId="16" applyFont="1" applyFill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166" fontId="5" fillId="0" borderId="25" xfId="2" applyNumberFormat="1" applyFont="1" applyBorder="1" applyAlignment="1" applyProtection="1">
      <alignment wrapText="1"/>
      <protection hidden="1"/>
    </xf>
    <xf numFmtId="166" fontId="5" fillId="0" borderId="26" xfId="2" applyNumberFormat="1" applyFont="1" applyBorder="1" applyAlignment="1" applyProtection="1">
      <alignment wrapText="1"/>
      <protection hidden="1"/>
    </xf>
    <xf numFmtId="167" fontId="7" fillId="4" borderId="3" xfId="0" applyNumberFormat="1" applyFont="1" applyFill="1" applyBorder="1" applyAlignment="1" applyProtection="1">
      <alignment horizontal="left" vertical="top" wrapText="1"/>
      <protection hidden="1"/>
    </xf>
    <xf numFmtId="167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67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67" fontId="4" fillId="2" borderId="6" xfId="0" applyNumberFormat="1" applyFont="1" applyFill="1" applyBorder="1" applyAlignment="1" applyProtection="1">
      <alignment horizontal="left" vertical="center" wrapText="1"/>
      <protection hidden="1"/>
    </xf>
    <xf numFmtId="0" fontId="16" fillId="2" borderId="1" xfId="3" applyFont="1" applyFill="1" applyBorder="1" applyAlignment="1" applyProtection="1">
      <alignment horizontal="center" wrapText="1"/>
      <protection hidden="1"/>
    </xf>
    <xf numFmtId="166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167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167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167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7" fontId="7" fillId="4" borderId="1" xfId="0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167" fontId="7" fillId="4" borderId="20" xfId="0" applyNumberFormat="1" applyFont="1" applyFill="1" applyBorder="1" applyAlignment="1" applyProtection="1">
      <alignment horizontal="left" vertical="top" wrapText="1"/>
      <protection hidden="1"/>
    </xf>
    <xf numFmtId="167" fontId="7" fillId="4" borderId="0" xfId="0" applyNumberFormat="1" applyFont="1" applyFill="1" applyBorder="1" applyAlignment="1" applyProtection="1">
      <alignment horizontal="left" vertical="top" wrapText="1"/>
      <protection hidden="1"/>
    </xf>
    <xf numFmtId="167" fontId="7" fillId="4" borderId="21" xfId="0" applyNumberFormat="1" applyFont="1" applyFill="1" applyBorder="1" applyAlignment="1" applyProtection="1">
      <alignment horizontal="left" vertical="top" wrapText="1"/>
      <protection hidden="1"/>
    </xf>
    <xf numFmtId="167" fontId="7" fillId="4" borderId="22" xfId="0" applyNumberFormat="1" applyFont="1" applyFill="1" applyBorder="1" applyAlignment="1" applyProtection="1">
      <alignment horizontal="left" vertical="top" wrapText="1"/>
      <protection hidden="1"/>
    </xf>
    <xf numFmtId="167" fontId="7" fillId="4" borderId="23" xfId="0" applyNumberFormat="1" applyFont="1" applyFill="1" applyBorder="1" applyAlignment="1" applyProtection="1">
      <alignment horizontal="left" vertical="top" wrapText="1"/>
      <protection hidden="1"/>
    </xf>
    <xf numFmtId="167" fontId="7" fillId="4" borderId="24" xfId="0" applyNumberFormat="1" applyFont="1" applyFill="1" applyBorder="1" applyAlignment="1" applyProtection="1">
      <alignment horizontal="left" vertical="top" wrapText="1"/>
      <protection hidden="1"/>
    </xf>
    <xf numFmtId="0" fontId="4" fillId="8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 applyProtection="1">
      <alignment horizontal="center" wrapText="1"/>
      <protection hidden="1"/>
    </xf>
    <xf numFmtId="0" fontId="4" fillId="9" borderId="3" xfId="0" applyFont="1" applyFill="1" applyBorder="1" applyAlignment="1" applyProtection="1">
      <alignment horizontal="center"/>
      <protection hidden="1"/>
    </xf>
    <xf numFmtId="166" fontId="7" fillId="6" borderId="4" xfId="0" applyNumberFormat="1" applyFont="1" applyFill="1" applyBorder="1" applyAlignment="1" applyProtection="1">
      <alignment horizontal="right" vertical="center" wrapText="1"/>
      <protection hidden="1"/>
    </xf>
    <xf numFmtId="166" fontId="7" fillId="6" borderId="5" xfId="0" applyNumberFormat="1" applyFont="1" applyFill="1" applyBorder="1" applyAlignment="1" applyProtection="1">
      <alignment horizontal="right" vertical="center" wrapText="1"/>
      <protection hidden="1"/>
    </xf>
    <xf numFmtId="166" fontId="7" fillId="6" borderId="6" xfId="0" applyNumberFormat="1" applyFont="1" applyFill="1" applyBorder="1" applyAlignment="1" applyProtection="1">
      <alignment horizontal="right" vertical="center" wrapText="1"/>
      <protection hidden="1"/>
    </xf>
    <xf numFmtId="0" fontId="17" fillId="2" borderId="3" xfId="0" applyFont="1" applyFill="1" applyBorder="1" applyAlignment="1" applyProtection="1">
      <alignment horizontal="center" vertical="center" wrapText="1"/>
      <protection hidden="1"/>
    </xf>
    <xf numFmtId="0" fontId="4" fillId="9" borderId="4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166" fontId="4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>
      <alignment wrapText="1"/>
    </xf>
    <xf numFmtId="166" fontId="22" fillId="0" borderId="0" xfId="0" applyNumberFormat="1" applyFont="1" applyFill="1" applyAlignment="1">
      <alignment wrapText="1"/>
    </xf>
    <xf numFmtId="166" fontId="22" fillId="0" borderId="0" xfId="0" applyNumberFormat="1" applyFont="1" applyFill="1" applyAlignment="1"/>
    <xf numFmtId="0" fontId="23" fillId="0" borderId="0" xfId="0" applyFont="1" applyProtection="1">
      <protection hidden="1"/>
    </xf>
    <xf numFmtId="0" fontId="22" fillId="0" borderId="0" xfId="0" applyFont="1"/>
    <xf numFmtId="166" fontId="22" fillId="15" borderId="0" xfId="0" applyNumberFormat="1" applyFont="1" applyFill="1" applyAlignment="1">
      <alignment wrapText="1"/>
    </xf>
    <xf numFmtId="0" fontId="22" fillId="15" borderId="0" xfId="0" applyFont="1" applyFill="1" applyAlignment="1">
      <alignment wrapText="1"/>
    </xf>
  </cellXfs>
  <cellStyles count="17">
    <cellStyle name="Comma" xfId="1" builtinId="3"/>
    <cellStyle name="Comma 2" xfId="4"/>
    <cellStyle name="Comma 2 4" xfId="11"/>
    <cellStyle name="Currency" xfId="2" builtinId="4"/>
    <cellStyle name="Currency 2" xfId="5"/>
    <cellStyle name="Currency 2 2" xfId="6"/>
    <cellStyle name="Currency 2 3" xfId="15"/>
    <cellStyle name="Currency 2 5" xfId="12"/>
    <cellStyle name="Currency 3" xfId="7"/>
    <cellStyle name="Currency 6" xfId="13"/>
    <cellStyle name="Hyperlink" xfId="16" builtinId="8"/>
    <cellStyle name="Line 4" xfId="8"/>
    <cellStyle name="Normal" xfId="0" builtinId="0"/>
    <cellStyle name="Normal 2" xfId="3"/>
    <cellStyle name="Normal 2 2" xfId="14"/>
    <cellStyle name="Normal 3" xfId="9"/>
    <cellStyle name="Percent 2" xfId="10"/>
  </cellStyles>
  <dxfs count="0"/>
  <tableStyles count="0" defaultTableStyle="TableStyleMedium2" defaultPivotStyle="PivotStyleLight16"/>
  <colors>
    <mruColors>
      <color rgb="FFFAFAFA"/>
      <color rgb="FF7379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10</xdr:row>
      <xdr:rowOff>76200</xdr:rowOff>
    </xdr:from>
    <xdr:to>
      <xdr:col>15</xdr:col>
      <xdr:colOff>47004</xdr:colOff>
      <xdr:row>11</xdr:row>
      <xdr:rowOff>104749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1914525"/>
          <a:ext cx="497142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6</xdr:row>
      <xdr:rowOff>104775</xdr:rowOff>
    </xdr:from>
    <xdr:to>
      <xdr:col>10</xdr:col>
      <xdr:colOff>8872</xdr:colOff>
      <xdr:row>7</xdr:row>
      <xdr:rowOff>104752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" y="1219200"/>
          <a:ext cx="5228572" cy="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99"/>
  <sheetViews>
    <sheetView showGridLines="0" tabSelected="1" zoomScaleNormal="100" workbookViewId="0"/>
  </sheetViews>
  <sheetFormatPr defaultRowHeight="14.25" x14ac:dyDescent="0.2"/>
  <cols>
    <col min="1" max="1" width="4.85546875" style="26" customWidth="1"/>
    <col min="2" max="15" width="9.140625" style="26"/>
    <col min="16" max="16" width="12.42578125" style="26" customWidth="1"/>
    <col min="17" max="17" width="9.140625" style="26"/>
    <col min="18" max="19" width="9.140625" style="35"/>
    <col min="20" max="16384" width="9.140625" style="26"/>
  </cols>
  <sheetData>
    <row r="1" spans="2:20" x14ac:dyDescent="0.2">
      <c r="B1" s="86" t="s">
        <v>582</v>
      </c>
      <c r="S1" s="69"/>
    </row>
    <row r="2" spans="2:20" ht="15" x14ac:dyDescent="0.25">
      <c r="B2" s="202" t="s">
        <v>469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2:20" ht="15" x14ac:dyDescent="0.25">
      <c r="B3" s="203" t="s">
        <v>468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2:20" ht="15" thickBot="1" x14ac:dyDescent="0.25"/>
    <row r="5" spans="2:20" x14ac:dyDescent="0.2">
      <c r="B5" s="70" t="s">
        <v>462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35"/>
      <c r="T5" s="35"/>
    </row>
    <row r="6" spans="2:20" x14ac:dyDescent="0.2">
      <c r="B6" s="186" t="s">
        <v>539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</row>
    <row r="7" spans="2:20" x14ac:dyDescent="0.2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</row>
    <row r="8" spans="2:20" x14ac:dyDescent="0.2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2:20" x14ac:dyDescent="0.2">
      <c r="B9" s="186" t="s">
        <v>470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</row>
    <row r="10" spans="2:20" x14ac:dyDescent="0.2"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</row>
    <row r="11" spans="2:20" x14ac:dyDescent="0.2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2:20" x14ac:dyDescent="0.2"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2:20" x14ac:dyDescent="0.2">
      <c r="B13" s="50" t="s">
        <v>471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R13" s="26"/>
      <c r="S13" s="26"/>
    </row>
    <row r="14" spans="2:20" s="1" customFormat="1" x14ac:dyDescent="0.2">
      <c r="B14" s="87" t="s">
        <v>472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88"/>
    </row>
    <row r="15" spans="2:20" s="1" customFormat="1" x14ac:dyDescent="0.2">
      <c r="B15" s="87" t="s">
        <v>473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88"/>
    </row>
    <row r="16" spans="2:20" ht="15" thickBot="1" x14ac:dyDescent="0.25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</row>
    <row r="17" spans="2:19" x14ac:dyDescent="0.2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2:19" x14ac:dyDescent="0.2">
      <c r="B18" s="26" t="s">
        <v>445</v>
      </c>
    </row>
    <row r="20" spans="2:19" x14ac:dyDescent="0.2">
      <c r="B20" s="26" t="s">
        <v>560</v>
      </c>
    </row>
    <row r="21" spans="2:19" ht="6" customHeight="1" thickBot="1" x14ac:dyDescent="0.25"/>
    <row r="22" spans="2:19" ht="15" x14ac:dyDescent="0.25">
      <c r="C22" s="56"/>
      <c r="D22" s="57" t="s">
        <v>578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Q22" s="35"/>
      <c r="S22" s="26"/>
    </row>
    <row r="23" spans="2:19" s="35" customFormat="1" x14ac:dyDescent="0.2">
      <c r="C23" s="63"/>
      <c r="D23" s="64" t="s">
        <v>459</v>
      </c>
      <c r="E23" s="64"/>
      <c r="F23" s="64"/>
      <c r="G23" s="64"/>
      <c r="H23" s="64"/>
      <c r="I23" s="64"/>
      <c r="J23" s="64"/>
      <c r="K23" s="64"/>
      <c r="L23" s="64"/>
      <c r="M23" s="64"/>
      <c r="N23" s="64" t="s">
        <v>446</v>
      </c>
      <c r="O23" s="64"/>
      <c r="P23" s="65"/>
    </row>
    <row r="24" spans="2:19" s="35" customFormat="1" x14ac:dyDescent="0.2">
      <c r="C24" s="63"/>
      <c r="D24" s="64" t="s">
        <v>522</v>
      </c>
      <c r="E24" s="64"/>
      <c r="F24" s="64"/>
      <c r="G24" s="64"/>
      <c r="H24" s="64"/>
      <c r="I24" s="64"/>
      <c r="J24" s="64"/>
      <c r="K24" s="64"/>
      <c r="L24" s="64"/>
      <c r="M24" s="64"/>
      <c r="N24" s="64" t="s">
        <v>446</v>
      </c>
      <c r="O24" s="64"/>
      <c r="P24" s="65"/>
    </row>
    <row r="25" spans="2:19" s="35" customFormat="1" ht="15" thickBot="1" x14ac:dyDescent="0.25">
      <c r="C25" s="66"/>
      <c r="D25" s="67" t="s">
        <v>559</v>
      </c>
      <c r="E25" s="67"/>
      <c r="F25" s="67"/>
      <c r="G25" s="67"/>
      <c r="H25" s="67"/>
      <c r="I25" s="67"/>
      <c r="J25" s="67"/>
      <c r="K25" s="67"/>
      <c r="L25" s="67"/>
      <c r="M25" s="67"/>
      <c r="N25" s="67" t="s">
        <v>561</v>
      </c>
      <c r="O25" s="67"/>
      <c r="P25" s="68"/>
    </row>
    <row r="26" spans="2:19" ht="6.75" customHeight="1" x14ac:dyDescent="0.2"/>
    <row r="27" spans="2:19" s="35" customFormat="1" x14ac:dyDescent="0.2">
      <c r="C27" s="35" t="s">
        <v>562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</row>
    <row r="28" spans="2:19" s="35" customFormat="1" x14ac:dyDescent="0.2">
      <c r="C28" s="35" t="s">
        <v>563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30" spans="2:19" s="35" customFormat="1" x14ac:dyDescent="0.2">
      <c r="B30" s="35" t="s">
        <v>467</v>
      </c>
    </row>
    <row r="31" spans="2:19" s="35" customFormat="1" x14ac:dyDescent="0.2">
      <c r="C31" s="35" t="s">
        <v>552</v>
      </c>
    </row>
    <row r="32" spans="2:19" s="35" customFormat="1" x14ac:dyDescent="0.2">
      <c r="C32" s="96" t="s">
        <v>508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9" s="35" customFormat="1" ht="15" x14ac:dyDescent="0.25">
      <c r="C33" s="96"/>
      <c r="D33" s="96" t="s">
        <v>509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9" s="35" customFormat="1" x14ac:dyDescent="0.2">
      <c r="C34" s="123"/>
      <c r="D34" s="197" t="s">
        <v>546</v>
      </c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9" s="51" customFormat="1" x14ac:dyDescent="0.2">
      <c r="C35" s="51" t="s">
        <v>558</v>
      </c>
      <c r="R35" s="64"/>
      <c r="S35" s="64"/>
    </row>
    <row r="36" spans="1:19" s="35" customFormat="1" x14ac:dyDescent="0.2">
      <c r="C36" s="35" t="s">
        <v>475</v>
      </c>
    </row>
    <row r="37" spans="1:19" x14ac:dyDescent="0.2">
      <c r="A37" s="35"/>
      <c r="C37" s="26" t="s">
        <v>476</v>
      </c>
    </row>
    <row r="38" spans="1:19" x14ac:dyDescent="0.2">
      <c r="A38" s="35"/>
      <c r="C38" s="26" t="s">
        <v>557</v>
      </c>
    </row>
    <row r="39" spans="1:19" x14ac:dyDescent="0.2">
      <c r="A39" s="35"/>
    </row>
    <row r="40" spans="1:19" x14ac:dyDescent="0.2">
      <c r="B40" s="26" t="s">
        <v>553</v>
      </c>
    </row>
    <row r="41" spans="1:19" s="35" customFormat="1" x14ac:dyDescent="0.2">
      <c r="C41" s="201" t="s">
        <v>520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</row>
    <row r="42" spans="1:19" s="35" customFormat="1" x14ac:dyDescent="0.2">
      <c r="C42" s="35" t="s">
        <v>474</v>
      </c>
    </row>
    <row r="43" spans="1:19" s="35" customFormat="1" ht="14.25" customHeight="1" x14ac:dyDescent="0.2">
      <c r="C43" s="197" t="s">
        <v>544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</row>
    <row r="44" spans="1:19" s="35" customFormat="1" x14ac:dyDescent="0.2">
      <c r="C44" s="197" t="s">
        <v>545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</row>
    <row r="45" spans="1:19" s="35" customFormat="1" x14ac:dyDescent="0.2"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</row>
    <row r="46" spans="1:19" s="35" customFormat="1" x14ac:dyDescent="0.2">
      <c r="C46" s="35" t="s">
        <v>475</v>
      </c>
    </row>
    <row r="47" spans="1:19" x14ac:dyDescent="0.2">
      <c r="A47" s="35"/>
      <c r="C47" s="26" t="s">
        <v>476</v>
      </c>
    </row>
    <row r="48" spans="1:19" x14ac:dyDescent="0.2">
      <c r="A48" s="35"/>
      <c r="C48" s="26" t="s">
        <v>557</v>
      </c>
    </row>
    <row r="49" spans="1:21" s="35" customFormat="1" x14ac:dyDescent="0.2"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21" s="35" customFormat="1" x14ac:dyDescent="0.2">
      <c r="B50" s="35" t="s">
        <v>554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</row>
    <row r="51" spans="1:21" s="35" customFormat="1" x14ac:dyDescent="0.2">
      <c r="C51" s="123" t="s">
        <v>579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</row>
    <row r="52" spans="1:21" s="35" customFormat="1" x14ac:dyDescent="0.2">
      <c r="C52" s="123" t="s">
        <v>565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</row>
    <row r="53" spans="1:21" s="35" customFormat="1" x14ac:dyDescent="0.2">
      <c r="C53" s="35" t="s">
        <v>475</v>
      </c>
    </row>
    <row r="54" spans="1:21" x14ac:dyDescent="0.2">
      <c r="A54" s="35"/>
      <c r="C54" s="26" t="s">
        <v>476</v>
      </c>
    </row>
    <row r="55" spans="1:21" s="35" customFormat="1" x14ac:dyDescent="0.2"/>
    <row r="56" spans="1:21" x14ac:dyDescent="0.2">
      <c r="A56" s="35"/>
      <c r="B56" s="26" t="s">
        <v>555</v>
      </c>
      <c r="R56" s="26"/>
      <c r="S56" s="26"/>
    </row>
    <row r="57" spans="1:21" s="1" customFormat="1" x14ac:dyDescent="0.2">
      <c r="B57" s="1" t="s">
        <v>556</v>
      </c>
    </row>
    <row r="58" spans="1:21" s="35" customFormat="1" x14ac:dyDescent="0.2"/>
    <row r="59" spans="1:21" s="35" customFormat="1" x14ac:dyDescent="0.2"/>
    <row r="60" spans="1:21" s="91" customFormat="1" x14ac:dyDescent="0.25">
      <c r="A60" s="89"/>
      <c r="B60" s="193" t="s">
        <v>477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90"/>
      <c r="R60" s="90"/>
      <c r="T60" s="92"/>
    </row>
    <row r="61" spans="1:21" s="93" customFormat="1" ht="14.25" customHeight="1" x14ac:dyDescent="0.25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90"/>
      <c r="R61" s="94"/>
      <c r="S61" s="94"/>
      <c r="U61" s="95"/>
    </row>
    <row r="62" spans="1:21" s="93" customFormat="1" ht="14.25" customHeight="1" x14ac:dyDescent="0.25">
      <c r="B62" s="194" t="s">
        <v>478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</row>
    <row r="63" spans="1:21" s="93" customFormat="1" ht="14.25" customHeight="1" x14ac:dyDescent="0.25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</row>
    <row r="64" spans="1:21" s="124" customFormat="1" ht="14.25" customHeight="1" x14ac:dyDescent="0.25">
      <c r="C64" s="195" t="s">
        <v>566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</row>
    <row r="65" spans="1:21" s="124" customFormat="1" ht="14.25" customHeight="1" x14ac:dyDescent="0.25"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</row>
    <row r="66" spans="1:21" s="124" customFormat="1" x14ac:dyDescent="0.25">
      <c r="C66" s="196" t="s">
        <v>567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</row>
    <row r="67" spans="1:21" s="35" customFormat="1" x14ac:dyDescent="0.2"/>
    <row r="68" spans="1:21" x14ac:dyDescent="0.2">
      <c r="A68" s="35"/>
      <c r="I68" s="35"/>
      <c r="U68" s="60"/>
    </row>
    <row r="69" spans="1:21" s="96" customFormat="1" x14ac:dyDescent="0.2">
      <c r="B69" s="96" t="s">
        <v>479</v>
      </c>
    </row>
    <row r="70" spans="1:21" s="96" customFormat="1" x14ac:dyDescent="0.2">
      <c r="C70" s="185" t="s">
        <v>548</v>
      </c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21" s="96" customFormat="1" x14ac:dyDescent="0.2"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21" s="96" customFormat="1" x14ac:dyDescent="0.2">
      <c r="C72" s="96" t="s">
        <v>549</v>
      </c>
    </row>
    <row r="73" spans="1:21" s="96" customFormat="1" x14ac:dyDescent="0.2">
      <c r="C73" s="185" t="s">
        <v>547</v>
      </c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21" s="96" customFormat="1" x14ac:dyDescent="0.2"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21" s="96" customFormat="1" x14ac:dyDescent="0.2"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</row>
    <row r="76" spans="1:21" s="96" customFormat="1" x14ac:dyDescent="0.2">
      <c r="B76" s="97" t="s">
        <v>480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</row>
    <row r="77" spans="1:21" s="96" customFormat="1" x14ac:dyDescent="0.2">
      <c r="C77" s="185" t="s">
        <v>481</v>
      </c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21" s="96" customFormat="1" x14ac:dyDescent="0.2"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21" s="96" customFormat="1" x14ac:dyDescent="0.2">
      <c r="C79" s="185" t="s">
        <v>482</v>
      </c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21" s="96" customFormat="1" x14ac:dyDescent="0.2"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9" x14ac:dyDescent="0.2">
      <c r="A81" s="35"/>
      <c r="B81" s="35"/>
    </row>
    <row r="82" spans="1:19" ht="15" thickBot="1" x14ac:dyDescent="0.25">
      <c r="A82" s="35"/>
    </row>
    <row r="83" spans="1:19" ht="15" x14ac:dyDescent="0.25">
      <c r="B83" s="198" t="s">
        <v>521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200"/>
    </row>
    <row r="84" spans="1:19" x14ac:dyDescent="0.2"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2"/>
    </row>
    <row r="85" spans="1:19" ht="30.75" customHeight="1" x14ac:dyDescent="0.2">
      <c r="B85" s="186" t="s">
        <v>466</v>
      </c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8"/>
      <c r="Q85" s="59"/>
      <c r="R85" s="80"/>
      <c r="S85" s="80"/>
    </row>
    <row r="86" spans="1:19" ht="15" x14ac:dyDescent="0.25">
      <c r="B86" s="50"/>
      <c r="C86" s="6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2"/>
    </row>
    <row r="87" spans="1:19" ht="15" x14ac:dyDescent="0.25">
      <c r="B87" s="50"/>
      <c r="C87" s="61" t="s">
        <v>447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2"/>
    </row>
    <row r="88" spans="1:19" x14ac:dyDescent="0.2">
      <c r="B88" s="50"/>
      <c r="C88" s="51"/>
      <c r="D88" s="51" t="s">
        <v>448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2"/>
    </row>
    <row r="89" spans="1:19" x14ac:dyDescent="0.2">
      <c r="B89" s="50"/>
      <c r="C89" s="51"/>
      <c r="D89" s="51" t="s">
        <v>449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2"/>
    </row>
    <row r="90" spans="1:19" x14ac:dyDescent="0.2">
      <c r="B90" s="50"/>
      <c r="C90" s="51"/>
      <c r="D90" s="51" t="s">
        <v>450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</row>
    <row r="91" spans="1:19" x14ac:dyDescent="0.2">
      <c r="B91" s="50"/>
      <c r="C91" s="51"/>
      <c r="D91" s="51" t="s">
        <v>451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2"/>
    </row>
    <row r="92" spans="1:19" x14ac:dyDescent="0.2"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1:19" ht="15" x14ac:dyDescent="0.25">
      <c r="B93" s="50"/>
      <c r="C93" s="189" t="s">
        <v>550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</row>
    <row r="94" spans="1:19" x14ac:dyDescent="0.2">
      <c r="B94" s="50"/>
      <c r="C94" s="110"/>
      <c r="D94" s="110" t="s">
        <v>448</v>
      </c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1"/>
    </row>
    <row r="95" spans="1:19" x14ac:dyDescent="0.2">
      <c r="B95" s="50"/>
      <c r="C95" s="110"/>
      <c r="D95" s="110" t="s">
        <v>564</v>
      </c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1"/>
    </row>
    <row r="96" spans="1:19" x14ac:dyDescent="0.2">
      <c r="B96" s="50"/>
      <c r="C96" s="110"/>
      <c r="D96" s="110" t="s">
        <v>450</v>
      </c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1"/>
    </row>
    <row r="97" spans="2:16" x14ac:dyDescent="0.2">
      <c r="B97" s="50"/>
      <c r="C97" s="110"/>
      <c r="D97" s="191" t="s">
        <v>551</v>
      </c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2"/>
    </row>
    <row r="98" spans="2:16" x14ac:dyDescent="0.2">
      <c r="B98" s="50"/>
      <c r="C98" s="110"/>
      <c r="D98" s="110" t="s">
        <v>451</v>
      </c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1"/>
    </row>
    <row r="99" spans="2:16" ht="15" thickBot="1" x14ac:dyDescent="0.25"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5"/>
    </row>
  </sheetData>
  <sheetProtection password="B67F" sheet="1" objects="1" scenarios="1" formatRows="0"/>
  <mergeCells count="20">
    <mergeCell ref="B2:P2"/>
    <mergeCell ref="B3:P3"/>
    <mergeCell ref="B9:P10"/>
    <mergeCell ref="C44:P45"/>
    <mergeCell ref="C43:P43"/>
    <mergeCell ref="C79:P80"/>
    <mergeCell ref="B85:P85"/>
    <mergeCell ref="C93:P93"/>
    <mergeCell ref="D97:P97"/>
    <mergeCell ref="B6:P6"/>
    <mergeCell ref="B60:P61"/>
    <mergeCell ref="B62:P63"/>
    <mergeCell ref="C64:P65"/>
    <mergeCell ref="C66:P66"/>
    <mergeCell ref="C73:P74"/>
    <mergeCell ref="C77:P78"/>
    <mergeCell ref="D34:P34"/>
    <mergeCell ref="C70:P71"/>
    <mergeCell ref="B83:P83"/>
    <mergeCell ref="C41:P41"/>
  </mergeCells>
  <hyperlinks>
    <hyperlink ref="C41:P41" location="Using_Appendix_C1_or_E" display=" - See an explanation for using this form in the section &quot;Using Appendix C1 or E&quot;."/>
  </hyperlinks>
  <printOptions horizontalCentered="1"/>
  <pageMargins left="0.7" right="0.7" top="0.75" bottom="0.75" header="0.3" footer="0.3"/>
  <pageSetup scale="79" fitToHeight="0" orientation="landscape" r:id="rId1"/>
  <headerFooter>
    <oddFooter>&amp;L&amp;BCanada Council for the Arts Confidential&amp;B&amp;C&amp;D&amp;RPage &amp;P</oddFooter>
  </headerFooter>
  <rowBreaks count="2" manualBreakCount="2">
    <brk id="38" max="16383" man="1"/>
    <brk id="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1:H80"/>
  <sheetViews>
    <sheetView showGridLines="0" zoomScale="90" zoomScaleNormal="90" workbookViewId="0">
      <pane ySplit="5" topLeftCell="A6" activePane="bottomLeft" state="frozen"/>
      <selection pane="bottomLeft" activeCell="A6" sqref="A6"/>
    </sheetView>
  </sheetViews>
  <sheetFormatPr defaultRowHeight="14.25" x14ac:dyDescent="0.2"/>
  <cols>
    <col min="1" max="1" width="5.5703125" style="24" customWidth="1"/>
    <col min="2" max="2" width="58.7109375" style="24" customWidth="1"/>
    <col min="3" max="3" width="18.140625" style="25" customWidth="1"/>
    <col min="4" max="4" width="18.28515625" style="25" customWidth="1"/>
    <col min="5" max="5" width="18.5703125" style="25" customWidth="1"/>
    <col min="6" max="6" width="46" style="59" customWidth="1"/>
    <col min="7" max="7" width="9.140625" style="59"/>
    <col min="8" max="8" width="16" style="59" customWidth="1"/>
    <col min="9" max="16384" width="9.140625" style="59"/>
  </cols>
  <sheetData>
    <row r="1" spans="1:8" x14ac:dyDescent="0.2">
      <c r="B1" s="86" t="s">
        <v>582</v>
      </c>
    </row>
    <row r="2" spans="1:8" ht="18" x14ac:dyDescent="0.25">
      <c r="B2" s="210" t="s">
        <v>461</v>
      </c>
      <c r="C2" s="210"/>
      <c r="D2" s="210"/>
      <c r="E2" s="210"/>
      <c r="F2" s="210"/>
    </row>
    <row r="3" spans="1:8" ht="15" x14ac:dyDescent="0.2">
      <c r="A3" s="73"/>
      <c r="B3" s="211" t="s">
        <v>0</v>
      </c>
      <c r="C3" s="211"/>
      <c r="D3" s="211"/>
      <c r="E3" s="211"/>
      <c r="F3" s="211"/>
    </row>
    <row r="4" spans="1:8" ht="15" x14ac:dyDescent="0.2">
      <c r="A4" s="30"/>
      <c r="C4" s="27"/>
      <c r="D4" s="27"/>
      <c r="E4" s="27"/>
      <c r="F4" s="28"/>
    </row>
    <row r="5" spans="1:8" ht="29.25" x14ac:dyDescent="0.2">
      <c r="A5" s="30"/>
      <c r="C5" s="29" t="s">
        <v>1</v>
      </c>
      <c r="D5" s="130" t="s">
        <v>483</v>
      </c>
      <c r="E5" s="29" t="s">
        <v>2</v>
      </c>
      <c r="F5" s="216" t="s">
        <v>3</v>
      </c>
    </row>
    <row r="6" spans="1:8" ht="15" x14ac:dyDescent="0.2">
      <c r="A6" s="30"/>
      <c r="B6" s="27"/>
      <c r="C6" s="161" t="s">
        <v>463</v>
      </c>
      <c r="D6" s="161" t="s">
        <v>463</v>
      </c>
      <c r="E6" s="161" t="s">
        <v>463</v>
      </c>
      <c r="F6" s="217"/>
    </row>
    <row r="7" spans="1:8" ht="15" x14ac:dyDescent="0.2">
      <c r="B7" s="30"/>
      <c r="F7" s="74"/>
    </row>
    <row r="8" spans="1:8" ht="15" x14ac:dyDescent="0.2">
      <c r="A8" s="73"/>
      <c r="B8" s="212" t="s">
        <v>491</v>
      </c>
      <c r="C8" s="213"/>
      <c r="D8" s="213"/>
      <c r="E8" s="213"/>
      <c r="F8" s="214"/>
    </row>
    <row r="9" spans="1:8" ht="15" x14ac:dyDescent="0.2">
      <c r="B9" s="31"/>
      <c r="C9" s="32"/>
      <c r="D9" s="32"/>
      <c r="E9" s="33"/>
      <c r="F9" s="34"/>
    </row>
    <row r="10" spans="1:8" s="80" customFormat="1" ht="15" x14ac:dyDescent="0.2">
      <c r="A10" s="73"/>
      <c r="B10" s="206" t="s">
        <v>540</v>
      </c>
      <c r="C10" s="206"/>
      <c r="D10" s="206"/>
      <c r="E10" s="206"/>
      <c r="F10" s="206"/>
      <c r="H10" s="59"/>
    </row>
    <row r="11" spans="1:8" ht="28.5" x14ac:dyDescent="0.2">
      <c r="A11" s="73"/>
      <c r="B11" s="36" t="s">
        <v>4</v>
      </c>
      <c r="C11" s="138"/>
      <c r="D11" s="138"/>
      <c r="E11" s="138"/>
      <c r="F11" s="48" t="s">
        <v>584</v>
      </c>
    </row>
    <row r="12" spans="1:8" x14ac:dyDescent="0.2">
      <c r="A12" s="73"/>
      <c r="B12" s="37" t="s">
        <v>5</v>
      </c>
      <c r="C12" s="49" t="s">
        <v>580</v>
      </c>
      <c r="D12" s="49" t="s">
        <v>580</v>
      </c>
      <c r="E12" s="49" t="s">
        <v>580</v>
      </c>
      <c r="F12" s="48"/>
    </row>
    <row r="13" spans="1:8" x14ac:dyDescent="0.2">
      <c r="A13" s="73"/>
      <c r="B13" s="37" t="s">
        <v>6</v>
      </c>
      <c r="C13" s="49" t="s">
        <v>580</v>
      </c>
      <c r="D13" s="49" t="s">
        <v>580</v>
      </c>
      <c r="E13" s="49" t="s">
        <v>580</v>
      </c>
      <c r="F13" s="48"/>
    </row>
    <row r="14" spans="1:8" x14ac:dyDescent="0.2">
      <c r="A14" s="73"/>
      <c r="B14" s="37" t="s">
        <v>489</v>
      </c>
      <c r="C14" s="76">
        <f>IFERROR(VLOOKUP(C12,Sheet2!$F$2:$S$15, MATCH(C13,Sheet2!$G$2:$S$2,0)+1,FALSE),0)</f>
        <v>0</v>
      </c>
      <c r="D14" s="79">
        <f>IFERROR(VLOOKUP(D12,Sheet2!$F$2:$S$15, MATCH(D13,Sheet2!$G$2:$S$2,0)+1,FALSE),0)</f>
        <v>0</v>
      </c>
      <c r="E14" s="135"/>
      <c r="F14" s="48"/>
    </row>
    <row r="15" spans="1:8" ht="15" x14ac:dyDescent="0.2">
      <c r="A15" s="73"/>
      <c r="B15" s="38" t="s">
        <v>511</v>
      </c>
      <c r="C15" s="39">
        <f>+C14*C11</f>
        <v>0</v>
      </c>
      <c r="D15" s="39">
        <f>+D14*D11</f>
        <v>0</v>
      </c>
      <c r="E15" s="136"/>
      <c r="F15" s="48"/>
    </row>
    <row r="16" spans="1:8" ht="15" x14ac:dyDescent="0.2">
      <c r="A16" s="73"/>
      <c r="B16" s="206" t="s">
        <v>541</v>
      </c>
      <c r="C16" s="206"/>
      <c r="D16" s="206"/>
      <c r="E16" s="206"/>
      <c r="F16" s="206"/>
    </row>
    <row r="17" spans="1:8" ht="28.5" x14ac:dyDescent="0.2">
      <c r="A17" s="73"/>
      <c r="B17" s="36" t="s">
        <v>4</v>
      </c>
      <c r="C17" s="138"/>
      <c r="D17" s="138"/>
      <c r="E17" s="138"/>
      <c r="F17" s="48" t="s">
        <v>584</v>
      </c>
    </row>
    <row r="18" spans="1:8" x14ac:dyDescent="0.2">
      <c r="A18" s="73"/>
      <c r="B18" s="37" t="s">
        <v>542</v>
      </c>
      <c r="C18" s="49" t="s">
        <v>581</v>
      </c>
      <c r="D18" s="49" t="s">
        <v>581</v>
      </c>
      <c r="E18" s="49" t="s">
        <v>581</v>
      </c>
      <c r="F18" s="48"/>
    </row>
    <row r="19" spans="1:8" x14ac:dyDescent="0.2">
      <c r="A19" s="73"/>
      <c r="B19" s="37" t="s">
        <v>526</v>
      </c>
      <c r="C19" s="49" t="s">
        <v>580</v>
      </c>
      <c r="D19" s="49" t="s">
        <v>580</v>
      </c>
      <c r="E19" s="49" t="s">
        <v>580</v>
      </c>
      <c r="F19" s="48"/>
    </row>
    <row r="20" spans="1:8" x14ac:dyDescent="0.2">
      <c r="A20" s="73"/>
      <c r="B20" s="37" t="s">
        <v>489</v>
      </c>
      <c r="C20" s="76">
        <f>+IFERROR(VLOOKUP(C18,Sheet1!$B$4:$C$245,2,0)+IF(C19="Northwest Territories",500,IF(C19="Yukon",500,IF(C19="Nunavut",2000,0))),0)</f>
        <v>0</v>
      </c>
      <c r="D20" s="79">
        <f>+IFERROR(VLOOKUP(D18,Sheet1!$B$4:$C$245,2,0)+IF(D19="Northwest Territories",500,IF(D19="Yukon",500,IF(D19="Nunavut",2000,0))),0)</f>
        <v>0</v>
      </c>
      <c r="E20" s="135"/>
      <c r="F20" s="48"/>
    </row>
    <row r="21" spans="1:8" ht="15" x14ac:dyDescent="0.2">
      <c r="A21" s="73"/>
      <c r="B21" s="38" t="s">
        <v>512</v>
      </c>
      <c r="C21" s="39">
        <f>+C20*C17</f>
        <v>0</v>
      </c>
      <c r="D21" s="39">
        <f>+D20*D17</f>
        <v>0</v>
      </c>
      <c r="E21" s="137"/>
      <c r="F21" s="48"/>
    </row>
    <row r="22" spans="1:8" ht="15" x14ac:dyDescent="0.2">
      <c r="A22" s="73"/>
      <c r="B22" s="31"/>
      <c r="C22" s="32"/>
      <c r="D22" s="32"/>
      <c r="E22" s="33"/>
      <c r="F22" s="34"/>
    </row>
    <row r="23" spans="1:8" s="80" customFormat="1" ht="15" x14ac:dyDescent="0.2">
      <c r="A23" s="73"/>
      <c r="B23" s="215" t="s">
        <v>519</v>
      </c>
      <c r="C23" s="215"/>
      <c r="D23" s="215"/>
      <c r="E23" s="215"/>
      <c r="F23" s="215"/>
      <c r="H23" s="59"/>
    </row>
    <row r="24" spans="1:8" s="80" customFormat="1" ht="15" x14ac:dyDescent="0.2">
      <c r="A24" s="75"/>
      <c r="B24" s="218" t="s">
        <v>524</v>
      </c>
      <c r="C24" s="219"/>
      <c r="D24" s="219"/>
      <c r="E24" s="219"/>
      <c r="F24" s="220"/>
      <c r="H24" s="59"/>
    </row>
    <row r="25" spans="1:8" s="80" customFormat="1" ht="15" x14ac:dyDescent="0.2">
      <c r="A25" s="75"/>
      <c r="B25" s="221" t="s">
        <v>523</v>
      </c>
      <c r="C25" s="222"/>
      <c r="D25" s="222"/>
      <c r="E25" s="222"/>
      <c r="F25" s="223"/>
      <c r="H25" s="59"/>
    </row>
    <row r="26" spans="1:8" ht="28.5" x14ac:dyDescent="0.2">
      <c r="B26" s="38" t="s">
        <v>577</v>
      </c>
      <c r="C26" s="137"/>
      <c r="D26" s="137"/>
      <c r="E26" s="136"/>
      <c r="F26" s="48" t="s">
        <v>584</v>
      </c>
    </row>
    <row r="27" spans="1:8" ht="15" x14ac:dyDescent="0.2">
      <c r="B27" s="38" t="s">
        <v>568</v>
      </c>
      <c r="C27" s="137"/>
      <c r="D27" s="137"/>
      <c r="E27" s="136"/>
      <c r="F27" s="48"/>
    </row>
    <row r="28" spans="1:8" ht="15" x14ac:dyDescent="0.2">
      <c r="B28" s="31"/>
      <c r="C28" s="32"/>
      <c r="D28" s="32"/>
      <c r="E28" s="33"/>
      <c r="F28" s="34"/>
    </row>
    <row r="29" spans="1:8" s="80" customFormat="1" ht="15" x14ac:dyDescent="0.2">
      <c r="A29" s="75"/>
      <c r="B29" s="206" t="s">
        <v>442</v>
      </c>
      <c r="C29" s="206"/>
      <c r="D29" s="206"/>
      <c r="E29" s="206"/>
      <c r="F29" s="206"/>
      <c r="H29" s="59"/>
    </row>
    <row r="30" spans="1:8" x14ac:dyDescent="0.2">
      <c r="A30" s="73"/>
      <c r="B30" s="41" t="s">
        <v>4</v>
      </c>
      <c r="C30" s="138"/>
      <c r="D30" s="138"/>
      <c r="E30" s="138"/>
      <c r="F30" s="48"/>
    </row>
    <row r="31" spans="1:8" x14ac:dyDescent="0.2">
      <c r="A31" s="73"/>
      <c r="B31" s="41" t="s">
        <v>583</v>
      </c>
      <c r="C31" s="162"/>
      <c r="D31" s="162"/>
      <c r="E31" s="162"/>
      <c r="F31" s="48"/>
    </row>
    <row r="32" spans="1:8" x14ac:dyDescent="0.2">
      <c r="A32" s="73"/>
      <c r="B32" s="37" t="s">
        <v>484</v>
      </c>
      <c r="C32" s="162"/>
      <c r="D32" s="162"/>
      <c r="E32" s="162"/>
      <c r="F32" s="48"/>
    </row>
    <row r="33" spans="1:8" x14ac:dyDescent="0.2">
      <c r="A33" s="73"/>
      <c r="B33" s="37" t="s">
        <v>485</v>
      </c>
      <c r="C33" s="77">
        <f>+IF(C32-C31&lt;0,0,IF(C31="",0,IF(C31&lt;42736,0,C32-C31 +1)))</f>
        <v>0</v>
      </c>
      <c r="D33" s="77">
        <f>+IF(D32-D31&lt;0,0,IF(D31="",0,IF(D31&lt;42736,0,D32-D31+1)))</f>
        <v>0</v>
      </c>
      <c r="E33" s="77">
        <f>+IF(E32-E31&lt;0,0,IF(E31="",0,IF(E31&lt;42736,0,E32-E31+1)))</f>
        <v>0</v>
      </c>
      <c r="F33" s="48"/>
    </row>
    <row r="34" spans="1:8" x14ac:dyDescent="0.2">
      <c r="A34" s="73"/>
      <c r="B34" s="37" t="s">
        <v>486</v>
      </c>
      <c r="C34" s="78">
        <f>IF(C33&gt;5,5,C33)</f>
        <v>0</v>
      </c>
      <c r="D34" s="77">
        <f t="shared" ref="D34:E34" si="0">IF(D33&gt;5,5,D33)</f>
        <v>0</v>
      </c>
      <c r="E34" s="78">
        <f t="shared" si="0"/>
        <v>0</v>
      </c>
      <c r="F34" s="48"/>
    </row>
    <row r="35" spans="1:8" ht="29.25" x14ac:dyDescent="0.2">
      <c r="B35" s="38" t="s">
        <v>458</v>
      </c>
      <c r="C35" s="39">
        <f>C30*C34*150</f>
        <v>0</v>
      </c>
      <c r="D35" s="39">
        <f t="shared" ref="D35:E35" si="1">D30*D34*150</f>
        <v>0</v>
      </c>
      <c r="E35" s="40">
        <f t="shared" si="1"/>
        <v>0</v>
      </c>
      <c r="F35" s="48"/>
    </row>
    <row r="36" spans="1:8" ht="15" x14ac:dyDescent="0.2">
      <c r="B36" s="31"/>
      <c r="C36" s="32"/>
      <c r="D36" s="32"/>
      <c r="E36" s="33"/>
      <c r="F36" s="34"/>
    </row>
    <row r="37" spans="1:8" ht="15" x14ac:dyDescent="0.2">
      <c r="B37" s="42" t="s">
        <v>443</v>
      </c>
      <c r="C37" s="39">
        <f>SUM(C15,C26,C35,C21,C27)</f>
        <v>0</v>
      </c>
      <c r="D37" s="39">
        <f>SUM(D15,D26,D35,D21,D27)</f>
        <v>0</v>
      </c>
      <c r="E37" s="39">
        <f>SUM(E15,E26,E35,E21,E27)</f>
        <v>0</v>
      </c>
      <c r="F37" s="48"/>
    </row>
    <row r="38" spans="1:8" ht="15" x14ac:dyDescent="0.2">
      <c r="B38" s="31"/>
      <c r="C38" s="32"/>
      <c r="D38" s="32"/>
      <c r="E38" s="33"/>
      <c r="F38" s="34"/>
    </row>
    <row r="39" spans="1:8" s="80" customFormat="1" ht="15" x14ac:dyDescent="0.2">
      <c r="A39" s="75"/>
      <c r="B39" s="207" t="s">
        <v>7</v>
      </c>
      <c r="C39" s="208"/>
      <c r="D39" s="208"/>
      <c r="E39" s="208"/>
      <c r="F39" s="209"/>
      <c r="H39" s="59"/>
    </row>
    <row r="40" spans="1:8" ht="42.75" x14ac:dyDescent="0.2">
      <c r="B40" s="23" t="s">
        <v>487</v>
      </c>
      <c r="C40" s="98"/>
      <c r="D40" s="163"/>
      <c r="E40" s="163"/>
      <c r="F40" s="48"/>
    </row>
    <row r="41" spans="1:8" x14ac:dyDescent="0.2">
      <c r="B41" s="37" t="s">
        <v>8</v>
      </c>
      <c r="C41" s="163"/>
      <c r="D41" s="163"/>
      <c r="E41" s="163"/>
      <c r="F41" s="48"/>
    </row>
    <row r="42" spans="1:8" x14ac:dyDescent="0.2">
      <c r="B42" s="43" t="s">
        <v>9</v>
      </c>
      <c r="C42" s="163"/>
      <c r="D42" s="163"/>
      <c r="E42" s="163"/>
      <c r="F42" s="48"/>
    </row>
    <row r="43" spans="1:8" x14ac:dyDescent="0.2">
      <c r="B43" s="82"/>
      <c r="C43" s="163"/>
      <c r="D43" s="163"/>
      <c r="E43" s="163"/>
      <c r="F43" s="48"/>
    </row>
    <row r="44" spans="1:8" x14ac:dyDescent="0.2">
      <c r="B44" s="81"/>
      <c r="C44" s="163"/>
      <c r="D44" s="163"/>
      <c r="E44" s="163"/>
      <c r="F44" s="48"/>
    </row>
    <row r="45" spans="1:8" ht="15" x14ac:dyDescent="0.2">
      <c r="B45" s="31"/>
      <c r="C45" s="32"/>
      <c r="D45" s="32"/>
      <c r="E45" s="33"/>
      <c r="F45" s="34"/>
    </row>
    <row r="46" spans="1:8" ht="15" x14ac:dyDescent="0.2">
      <c r="B46" s="42" t="s">
        <v>444</v>
      </c>
      <c r="C46" s="39">
        <f>SUM(C41:C44)</f>
        <v>0</v>
      </c>
      <c r="D46" s="39">
        <f t="shared" ref="D46:E46" si="2">SUM(D40:D44)</f>
        <v>0</v>
      </c>
      <c r="E46" s="39">
        <f t="shared" si="2"/>
        <v>0</v>
      </c>
      <c r="F46" s="48"/>
    </row>
    <row r="47" spans="1:8" ht="15" x14ac:dyDescent="0.2">
      <c r="B47" s="30"/>
      <c r="C47" s="44"/>
      <c r="D47" s="44"/>
      <c r="E47" s="44"/>
      <c r="F47" s="83"/>
    </row>
    <row r="48" spans="1:8" ht="15" x14ac:dyDescent="0.2">
      <c r="B48" s="45" t="s">
        <v>10</v>
      </c>
      <c r="C48" s="46">
        <f>SUM(C46,C37)</f>
        <v>0</v>
      </c>
      <c r="D48" s="46">
        <f>SUM(D46,D37)</f>
        <v>0</v>
      </c>
      <c r="E48" s="46">
        <f>SUM(E46,E37)</f>
        <v>0</v>
      </c>
      <c r="F48" s="84"/>
    </row>
    <row r="49" spans="2:6" ht="15" thickBot="1" x14ac:dyDescent="0.25">
      <c r="C49" s="47"/>
      <c r="D49" s="47"/>
      <c r="E49" s="47"/>
      <c r="F49" s="83"/>
    </row>
    <row r="50" spans="2:6" ht="44.25" thickTop="1" thickBot="1" x14ac:dyDescent="0.25">
      <c r="B50" s="164" t="s">
        <v>11</v>
      </c>
      <c r="C50" s="165"/>
      <c r="D50" s="165"/>
      <c r="E50" s="165"/>
      <c r="F50" s="166" t="s">
        <v>585</v>
      </c>
    </row>
    <row r="51" spans="2:6" ht="15.75" thickTop="1" thickBot="1" x14ac:dyDescent="0.25">
      <c r="C51" s="47"/>
      <c r="D51" s="47"/>
      <c r="E51" s="47"/>
      <c r="F51" s="83"/>
    </row>
    <row r="52" spans="2:6" ht="16.5" thickTop="1" thickBot="1" x14ac:dyDescent="0.25">
      <c r="B52" s="169" t="s">
        <v>12</v>
      </c>
      <c r="C52" s="168"/>
      <c r="D52" s="165"/>
      <c r="E52" s="165"/>
      <c r="F52" s="166"/>
    </row>
    <row r="53" spans="2:6" ht="15.75" thickTop="1" thickBot="1" x14ac:dyDescent="0.25"/>
    <row r="54" spans="2:6" ht="15" x14ac:dyDescent="0.25">
      <c r="B54" s="204" t="s">
        <v>587</v>
      </c>
      <c r="C54" s="205"/>
      <c r="D54" s="184" t="s">
        <v>586</v>
      </c>
      <c r="E54" s="140"/>
      <c r="F54" s="141"/>
    </row>
    <row r="55" spans="2:6" x14ac:dyDescent="0.2">
      <c r="B55" s="142"/>
      <c r="C55" s="143"/>
      <c r="D55" s="142"/>
      <c r="E55" s="144"/>
      <c r="F55" s="143"/>
    </row>
    <row r="56" spans="2:6" x14ac:dyDescent="0.2">
      <c r="B56" s="142"/>
      <c r="C56" s="143"/>
      <c r="D56" s="142"/>
      <c r="E56" s="144"/>
      <c r="F56" s="143"/>
    </row>
    <row r="57" spans="2:6" x14ac:dyDescent="0.2">
      <c r="B57" s="142"/>
      <c r="C57" s="143"/>
      <c r="D57" s="142"/>
      <c r="E57" s="144"/>
      <c r="F57" s="143"/>
    </row>
    <row r="58" spans="2:6" x14ac:dyDescent="0.2">
      <c r="B58" s="142"/>
      <c r="C58" s="143"/>
      <c r="D58" s="142"/>
      <c r="E58" s="144"/>
      <c r="F58" s="143"/>
    </row>
    <row r="59" spans="2:6" x14ac:dyDescent="0.2">
      <c r="B59" s="142"/>
      <c r="C59" s="143"/>
      <c r="D59" s="142"/>
      <c r="E59" s="144"/>
      <c r="F59" s="143"/>
    </row>
    <row r="60" spans="2:6" x14ac:dyDescent="0.2">
      <c r="B60" s="142"/>
      <c r="C60" s="143"/>
      <c r="D60" s="142"/>
      <c r="E60" s="144"/>
      <c r="F60" s="143"/>
    </row>
    <row r="61" spans="2:6" x14ac:dyDescent="0.2">
      <c r="B61" s="142"/>
      <c r="C61" s="143"/>
      <c r="D61" s="142"/>
      <c r="E61" s="144"/>
      <c r="F61" s="143"/>
    </row>
    <row r="62" spans="2:6" x14ac:dyDescent="0.2">
      <c r="B62" s="142"/>
      <c r="C62" s="143"/>
      <c r="D62" s="142"/>
      <c r="E62" s="144"/>
      <c r="F62" s="143"/>
    </row>
    <row r="63" spans="2:6" x14ac:dyDescent="0.2">
      <c r="B63" s="142"/>
      <c r="C63" s="143"/>
      <c r="D63" s="142"/>
      <c r="E63" s="144"/>
      <c r="F63" s="143"/>
    </row>
    <row r="64" spans="2:6" x14ac:dyDescent="0.2">
      <c r="B64" s="142"/>
      <c r="C64" s="143"/>
      <c r="D64" s="142"/>
      <c r="E64" s="144"/>
      <c r="F64" s="143"/>
    </row>
    <row r="65" spans="2:6" x14ac:dyDescent="0.2">
      <c r="B65" s="142"/>
      <c r="C65" s="143"/>
      <c r="D65" s="142"/>
      <c r="E65" s="144"/>
      <c r="F65" s="143"/>
    </row>
    <row r="66" spans="2:6" x14ac:dyDescent="0.2">
      <c r="B66" s="142"/>
      <c r="C66" s="143"/>
      <c r="D66" s="142"/>
      <c r="E66" s="144"/>
      <c r="F66" s="143"/>
    </row>
    <row r="67" spans="2:6" x14ac:dyDescent="0.2">
      <c r="B67" s="142"/>
      <c r="C67" s="143"/>
      <c r="D67" s="142"/>
      <c r="E67" s="144"/>
      <c r="F67" s="143"/>
    </row>
    <row r="68" spans="2:6" x14ac:dyDescent="0.2">
      <c r="B68" s="142"/>
      <c r="C68" s="143"/>
      <c r="D68" s="142"/>
      <c r="E68" s="144"/>
      <c r="F68" s="143"/>
    </row>
    <row r="69" spans="2:6" x14ac:dyDescent="0.2">
      <c r="B69" s="142"/>
      <c r="C69" s="143"/>
      <c r="D69" s="142"/>
      <c r="E69" s="144"/>
      <c r="F69" s="143"/>
    </row>
    <row r="70" spans="2:6" x14ac:dyDescent="0.2">
      <c r="B70" s="142"/>
      <c r="C70" s="143"/>
      <c r="D70" s="142"/>
      <c r="E70" s="144"/>
      <c r="F70" s="143"/>
    </row>
    <row r="71" spans="2:6" x14ac:dyDescent="0.2">
      <c r="B71" s="142"/>
      <c r="C71" s="143"/>
      <c r="D71" s="142"/>
      <c r="E71" s="144"/>
      <c r="F71" s="143"/>
    </row>
    <row r="72" spans="2:6" x14ac:dyDescent="0.2">
      <c r="B72" s="142"/>
      <c r="C72" s="143"/>
      <c r="D72" s="142"/>
      <c r="E72" s="144"/>
      <c r="F72" s="143"/>
    </row>
    <row r="73" spans="2:6" x14ac:dyDescent="0.2">
      <c r="B73" s="142"/>
      <c r="C73" s="143"/>
      <c r="D73" s="142"/>
      <c r="E73" s="144"/>
      <c r="F73" s="143"/>
    </row>
    <row r="74" spans="2:6" x14ac:dyDescent="0.2">
      <c r="B74" s="142"/>
      <c r="C74" s="143"/>
      <c r="D74" s="142"/>
      <c r="E74" s="144"/>
      <c r="F74" s="143"/>
    </row>
    <row r="75" spans="2:6" x14ac:dyDescent="0.2">
      <c r="B75" s="142"/>
      <c r="C75" s="143"/>
      <c r="D75" s="142"/>
      <c r="E75" s="144"/>
      <c r="F75" s="143"/>
    </row>
    <row r="76" spans="2:6" x14ac:dyDescent="0.2">
      <c r="B76" s="142"/>
      <c r="C76" s="143"/>
      <c r="D76" s="142"/>
      <c r="E76" s="144"/>
      <c r="F76" s="143"/>
    </row>
    <row r="77" spans="2:6" x14ac:dyDescent="0.2">
      <c r="B77" s="142"/>
      <c r="C77" s="143"/>
      <c r="D77" s="142"/>
      <c r="E77" s="144"/>
      <c r="F77" s="143"/>
    </row>
    <row r="78" spans="2:6" x14ac:dyDescent="0.2">
      <c r="B78" s="142"/>
      <c r="C78" s="143"/>
      <c r="D78" s="142"/>
      <c r="E78" s="144"/>
      <c r="F78" s="143"/>
    </row>
    <row r="79" spans="2:6" x14ac:dyDescent="0.2">
      <c r="B79" s="142"/>
      <c r="C79" s="143"/>
      <c r="D79" s="142"/>
      <c r="E79" s="144"/>
      <c r="F79" s="143"/>
    </row>
    <row r="80" spans="2:6" ht="15" thickBot="1" x14ac:dyDescent="0.25">
      <c r="B80" s="145"/>
      <c r="C80" s="146"/>
      <c r="D80" s="145"/>
      <c r="E80" s="147"/>
      <c r="F80" s="146"/>
    </row>
  </sheetData>
  <sheetProtection password="B67F" sheet="1" objects="1" scenarios="1" formatRows="0"/>
  <mergeCells count="12">
    <mergeCell ref="B54:C54"/>
    <mergeCell ref="B29:F29"/>
    <mergeCell ref="B39:F39"/>
    <mergeCell ref="B2:F2"/>
    <mergeCell ref="B3:F3"/>
    <mergeCell ref="B8:F8"/>
    <mergeCell ref="B10:F10"/>
    <mergeCell ref="B23:F23"/>
    <mergeCell ref="F5:F6"/>
    <mergeCell ref="B16:F16"/>
    <mergeCell ref="B24:F24"/>
    <mergeCell ref="B25:F25"/>
  </mergeCells>
  <dataValidations count="1">
    <dataValidation allowBlank="1" showInputMessage="1" prompt="Use tab C1 Appendix if people are departing from different provinces, territories or countries. If you are organizing a delegation, use tab C2 Delegation." sqref="C11:E11 C17:E17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90" fitToHeight="0" orientation="landscape" r:id="rId1"/>
  <headerFooter>
    <oddFooter>&amp;L&amp;BCanada Council for the Arts Confidential&amp;B&amp;C&amp;D&amp;RPage &amp;P</oddFooter>
  </headerFooter>
  <rowBreaks count="2" manualBreakCount="2">
    <brk id="27" max="16383" man="1"/>
    <brk id="52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Please use the drop-down list to select the country." prompt="Select country from the drop-down list.">
          <x14:formula1>
            <xm:f>Sheet1!$B$5:$B$245</xm:f>
          </x14:formula1>
          <xm:sqref>C18:E18</xm:sqref>
        </x14:dataValidation>
        <x14:dataValidation type="list" allowBlank="1" showInputMessage="1" showErrorMessage="1" errorTitle="Error" error="Please use the drop-down list to select the province." prompt="Select province from the drop-down list.">
          <x14:formula1>
            <xm:f>Sheet2!$F$18:$F$31</xm:f>
          </x14:formula1>
          <xm:sqref>C12:E13 C19:E19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A1:G41"/>
  <sheetViews>
    <sheetView showGridLines="0" zoomScale="90" zoomScaleNormal="90" workbookViewId="0">
      <pane ySplit="2" topLeftCell="A3" activePane="bottomLeft" state="frozen"/>
      <selection pane="bottomLeft" activeCell="A3" sqref="A3:B3"/>
    </sheetView>
  </sheetViews>
  <sheetFormatPr defaultRowHeight="14.25" x14ac:dyDescent="0.2"/>
  <cols>
    <col min="1" max="1" width="54.7109375" style="1" customWidth="1"/>
    <col min="2" max="2" width="29.42578125" style="1" customWidth="1"/>
    <col min="3" max="3" width="6.7109375" style="1" customWidth="1"/>
    <col min="4" max="4" width="54.7109375" style="1" customWidth="1"/>
    <col min="5" max="5" width="29.7109375" style="1" customWidth="1"/>
    <col min="6" max="6" width="6.7109375" style="1" customWidth="1"/>
    <col min="7" max="7" width="16.140625" style="4" customWidth="1"/>
    <col min="8" max="16384" width="9.140625" style="1"/>
  </cols>
  <sheetData>
    <row r="1" spans="1:7" x14ac:dyDescent="0.2">
      <c r="A1" s="86" t="s">
        <v>582</v>
      </c>
    </row>
    <row r="2" spans="1:7" ht="15" x14ac:dyDescent="0.2">
      <c r="A2" s="226" t="s">
        <v>13</v>
      </c>
      <c r="B2" s="226"/>
      <c r="C2" s="2"/>
      <c r="D2" s="227" t="s">
        <v>525</v>
      </c>
      <c r="E2" s="227"/>
      <c r="F2" s="3"/>
    </row>
    <row r="3" spans="1:7" ht="30.75" customHeight="1" x14ac:dyDescent="0.2">
      <c r="A3" s="226" t="str">
        <f>+D3</f>
        <v>Please fill out below for people travelling different routes</v>
      </c>
      <c r="B3" s="226"/>
      <c r="C3" s="2"/>
      <c r="D3" s="227" t="s">
        <v>14</v>
      </c>
      <c r="E3" s="227"/>
      <c r="F3" s="3"/>
    </row>
    <row r="4" spans="1:7" ht="9.75" customHeight="1" x14ac:dyDescent="0.2">
      <c r="A4" s="3"/>
      <c r="B4" s="3"/>
      <c r="D4" s="3" t="s">
        <v>15</v>
      </c>
      <c r="E4" s="3"/>
      <c r="F4" s="3"/>
    </row>
    <row r="5" spans="1:7" ht="15" x14ac:dyDescent="0.25">
      <c r="A5" s="224" t="str">
        <f>+D5</f>
        <v>Travel Route 1</v>
      </c>
      <c r="B5" s="224"/>
      <c r="D5" s="225" t="s">
        <v>16</v>
      </c>
      <c r="E5" s="225"/>
      <c r="F5" s="5"/>
      <c r="G5" s="6"/>
    </row>
    <row r="6" spans="1:7" x14ac:dyDescent="0.2">
      <c r="A6" s="7" t="s">
        <v>4</v>
      </c>
      <c r="B6" s="170"/>
      <c r="D6" s="7" t="s">
        <v>4</v>
      </c>
      <c r="E6" s="171"/>
      <c r="F6" s="8"/>
    </row>
    <row r="7" spans="1:7" x14ac:dyDescent="0.2">
      <c r="A7" s="9" t="s">
        <v>5</v>
      </c>
      <c r="B7" s="49" t="s">
        <v>580</v>
      </c>
      <c r="D7" s="9" t="s">
        <v>5</v>
      </c>
      <c r="E7" s="49" t="s">
        <v>581</v>
      </c>
    </row>
    <row r="8" spans="1:7" x14ac:dyDescent="0.2">
      <c r="A8" s="9" t="s">
        <v>6</v>
      </c>
      <c r="B8" s="49" t="s">
        <v>580</v>
      </c>
      <c r="D8" s="9" t="s">
        <v>526</v>
      </c>
      <c r="E8" s="131" t="s">
        <v>17</v>
      </c>
    </row>
    <row r="9" spans="1:7" ht="15" thickBot="1" x14ac:dyDescent="0.25">
      <c r="A9" s="9" t="s">
        <v>18</v>
      </c>
      <c r="B9" s="11">
        <f>IFERROR(VLOOKUP(B7,Sheet2!$F$2:$S$15, MATCH(B8,Sheet2!$G$2:$S$2,0)+1,FALSE),0)</f>
        <v>0</v>
      </c>
      <c r="D9" s="9" t="s">
        <v>18</v>
      </c>
      <c r="E9" s="11">
        <f>+IFERROR(VLOOKUP(E7,Sheet1!$B$4:$C$246,2,0),0)</f>
        <v>0</v>
      </c>
    </row>
    <row r="10" spans="1:7" ht="15" thickBot="1" x14ac:dyDescent="0.25">
      <c r="A10" s="12" t="s">
        <v>19</v>
      </c>
      <c r="B10" s="13">
        <f>+B9*B6</f>
        <v>0</v>
      </c>
      <c r="D10" s="12" t="s">
        <v>19</v>
      </c>
      <c r="E10" s="13">
        <f>+E9*E6</f>
        <v>0</v>
      </c>
    </row>
    <row r="12" spans="1:7" ht="15" x14ac:dyDescent="0.25">
      <c r="A12" s="224" t="str">
        <f>+D12</f>
        <v>Travel Route 2</v>
      </c>
      <c r="B12" s="224"/>
      <c r="D12" s="225" t="s">
        <v>20</v>
      </c>
      <c r="E12" s="225"/>
    </row>
    <row r="13" spans="1:7" x14ac:dyDescent="0.2">
      <c r="A13" s="7" t="s">
        <v>4</v>
      </c>
      <c r="B13" s="170"/>
      <c r="D13" s="7" t="s">
        <v>4</v>
      </c>
      <c r="E13" s="171"/>
    </row>
    <row r="14" spans="1:7" x14ac:dyDescent="0.2">
      <c r="A14" s="9" t="s">
        <v>5</v>
      </c>
      <c r="B14" s="49" t="s">
        <v>580</v>
      </c>
      <c r="D14" s="9" t="s">
        <v>5</v>
      </c>
      <c r="E14" s="49" t="s">
        <v>581</v>
      </c>
    </row>
    <row r="15" spans="1:7" x14ac:dyDescent="0.2">
      <c r="A15" s="9" t="s">
        <v>6</v>
      </c>
      <c r="B15" s="49" t="s">
        <v>580</v>
      </c>
      <c r="D15" s="9" t="s">
        <v>526</v>
      </c>
      <c r="E15" s="131" t="s">
        <v>17</v>
      </c>
    </row>
    <row r="16" spans="1:7" ht="15" thickBot="1" x14ac:dyDescent="0.25">
      <c r="A16" s="9" t="s">
        <v>18</v>
      </c>
      <c r="B16" s="11">
        <f>IFERROR(VLOOKUP(B14,Sheet2!$F$2:$S$15, MATCH(B15,Sheet2!$G$2:$S$2,0)+1,FALSE),0)</f>
        <v>0</v>
      </c>
      <c r="D16" s="9" t="s">
        <v>18</v>
      </c>
      <c r="E16" s="11">
        <f>+IFERROR(VLOOKUP(E14,Sheet1!$B$4:$C$246,2,0),0)</f>
        <v>0</v>
      </c>
    </row>
    <row r="17" spans="1:5" ht="15" thickBot="1" x14ac:dyDescent="0.25">
      <c r="A17" s="12" t="s">
        <v>19</v>
      </c>
      <c r="B17" s="13">
        <f>+B16*B13</f>
        <v>0</v>
      </c>
      <c r="D17" s="12" t="s">
        <v>19</v>
      </c>
      <c r="E17" s="13">
        <f>+E16*E13</f>
        <v>0</v>
      </c>
    </row>
    <row r="18" spans="1:5" x14ac:dyDescent="0.2">
      <c r="D18" s="14"/>
      <c r="E18" s="14"/>
    </row>
    <row r="19" spans="1:5" ht="15" x14ac:dyDescent="0.25">
      <c r="A19" s="224" t="str">
        <f>+D19</f>
        <v>Travel Route 3</v>
      </c>
      <c r="B19" s="224"/>
      <c r="D19" s="225" t="s">
        <v>21</v>
      </c>
      <c r="E19" s="225"/>
    </row>
    <row r="20" spans="1:5" x14ac:dyDescent="0.2">
      <c r="A20" s="7" t="s">
        <v>4</v>
      </c>
      <c r="B20" s="170"/>
      <c r="D20" s="7" t="s">
        <v>4</v>
      </c>
      <c r="E20" s="171"/>
    </row>
    <row r="21" spans="1:5" x14ac:dyDescent="0.2">
      <c r="A21" s="9" t="s">
        <v>5</v>
      </c>
      <c r="B21" s="49" t="s">
        <v>580</v>
      </c>
      <c r="D21" s="9" t="s">
        <v>5</v>
      </c>
      <c r="E21" s="49" t="s">
        <v>581</v>
      </c>
    </row>
    <row r="22" spans="1:5" ht="18" customHeight="1" x14ac:dyDescent="0.2">
      <c r="A22" s="9" t="s">
        <v>6</v>
      </c>
      <c r="B22" s="49" t="s">
        <v>580</v>
      </c>
      <c r="D22" s="9" t="s">
        <v>526</v>
      </c>
      <c r="E22" s="131" t="s">
        <v>17</v>
      </c>
    </row>
    <row r="23" spans="1:5" ht="15" thickBot="1" x14ac:dyDescent="0.25">
      <c r="A23" s="9" t="s">
        <v>18</v>
      </c>
      <c r="B23" s="11">
        <f>IFERROR(VLOOKUP(B21,Sheet2!$F$2:$S$15, MATCH(B22,Sheet2!$G$2:$S$2,0)+1,FALSE),0)</f>
        <v>0</v>
      </c>
      <c r="D23" s="9" t="s">
        <v>18</v>
      </c>
      <c r="E23" s="11">
        <f>+IFERROR(VLOOKUP(E21,Sheet1!$B$4:$C$246,2,0),0)</f>
        <v>0</v>
      </c>
    </row>
    <row r="24" spans="1:5" ht="15" thickBot="1" x14ac:dyDescent="0.25">
      <c r="A24" s="12" t="s">
        <v>19</v>
      </c>
      <c r="B24" s="13">
        <f>+B23*B20</f>
        <v>0</v>
      </c>
      <c r="D24" s="12" t="s">
        <v>19</v>
      </c>
      <c r="E24" s="13">
        <f>+E23*E20</f>
        <v>0</v>
      </c>
    </row>
    <row r="25" spans="1:5" ht="15" x14ac:dyDescent="0.2">
      <c r="A25" s="15"/>
      <c r="B25" s="16"/>
      <c r="D25" s="15"/>
      <c r="E25" s="16"/>
    </row>
    <row r="26" spans="1:5" ht="15" x14ac:dyDescent="0.25">
      <c r="A26" s="224" t="str">
        <f>+D26</f>
        <v>Travel Route 4</v>
      </c>
      <c r="B26" s="224"/>
      <c r="D26" s="225" t="s">
        <v>22</v>
      </c>
      <c r="E26" s="225"/>
    </row>
    <row r="27" spans="1:5" x14ac:dyDescent="0.2">
      <c r="A27" s="7" t="s">
        <v>4</v>
      </c>
      <c r="B27" s="170"/>
      <c r="D27" s="7" t="s">
        <v>4</v>
      </c>
      <c r="E27" s="171"/>
    </row>
    <row r="28" spans="1:5" x14ac:dyDescent="0.2">
      <c r="A28" s="9" t="s">
        <v>5</v>
      </c>
      <c r="B28" s="49" t="s">
        <v>580</v>
      </c>
      <c r="D28" s="9" t="s">
        <v>5</v>
      </c>
      <c r="E28" s="49" t="s">
        <v>581</v>
      </c>
    </row>
    <row r="29" spans="1:5" x14ac:dyDescent="0.2">
      <c r="A29" s="9" t="s">
        <v>6</v>
      </c>
      <c r="B29" s="49" t="s">
        <v>580</v>
      </c>
      <c r="D29" s="9" t="s">
        <v>526</v>
      </c>
      <c r="E29" s="131" t="s">
        <v>17</v>
      </c>
    </row>
    <row r="30" spans="1:5" ht="15" thickBot="1" x14ac:dyDescent="0.25">
      <c r="A30" s="9" t="s">
        <v>18</v>
      </c>
      <c r="B30" s="11">
        <f>IFERROR(VLOOKUP(B28,Sheet2!$F$2:$S$15, MATCH(B29,Sheet2!$G$2:$S$2,0)+1,FALSE),0)</f>
        <v>0</v>
      </c>
      <c r="D30" s="9" t="s">
        <v>18</v>
      </c>
      <c r="E30" s="11">
        <f>+IFERROR(VLOOKUP(E28,Sheet1!$B$4:$C$246,2,0),0)</f>
        <v>0</v>
      </c>
    </row>
    <row r="31" spans="1:5" ht="15" thickBot="1" x14ac:dyDescent="0.25">
      <c r="A31" s="12" t="s">
        <v>19</v>
      </c>
      <c r="B31" s="13">
        <f>+B30*B27</f>
        <v>0</v>
      </c>
      <c r="D31" s="12" t="s">
        <v>19</v>
      </c>
      <c r="E31" s="13">
        <f>+E30*E27</f>
        <v>0</v>
      </c>
    </row>
    <row r="32" spans="1:5" ht="15" x14ac:dyDescent="0.2">
      <c r="A32" s="15"/>
      <c r="B32" s="16"/>
      <c r="D32" s="15"/>
      <c r="E32" s="16"/>
    </row>
    <row r="33" spans="1:7" ht="15" x14ac:dyDescent="0.25">
      <c r="A33" s="15"/>
      <c r="B33" s="16"/>
      <c r="D33" s="228" t="s">
        <v>492</v>
      </c>
      <c r="E33" s="229"/>
    </row>
    <row r="34" spans="1:7" ht="15" x14ac:dyDescent="0.2">
      <c r="A34" s="15"/>
      <c r="B34" s="16"/>
      <c r="D34" s="102" t="s">
        <v>493</v>
      </c>
      <c r="E34" s="103"/>
    </row>
    <row r="35" spans="1:7" ht="15" x14ac:dyDescent="0.2">
      <c r="A35" s="15"/>
      <c r="B35" s="16"/>
      <c r="D35" s="104" t="s">
        <v>494</v>
      </c>
      <c r="E35" s="171"/>
    </row>
    <row r="36" spans="1:7" ht="15.75" thickBot="1" x14ac:dyDescent="0.25">
      <c r="A36" s="15"/>
      <c r="B36" s="16"/>
      <c r="D36" s="105" t="s">
        <v>495</v>
      </c>
      <c r="E36" s="172"/>
    </row>
    <row r="37" spans="1:7" ht="15.75" thickBot="1" x14ac:dyDescent="0.25">
      <c r="A37" s="15"/>
      <c r="B37" s="16"/>
      <c r="D37" s="106" t="s">
        <v>496</v>
      </c>
      <c r="E37" s="13">
        <f>+E35*500+E36*2000</f>
        <v>0</v>
      </c>
    </row>
    <row r="38" spans="1:7" ht="15" thickBot="1" x14ac:dyDescent="0.25">
      <c r="A38" s="5"/>
      <c r="B38" s="16"/>
      <c r="D38" s="5"/>
      <c r="E38" s="16"/>
    </row>
    <row r="39" spans="1:7" s="19" customFormat="1" ht="39" customHeight="1" thickBot="1" x14ac:dyDescent="0.3">
      <c r="A39" s="17" t="s">
        <v>497</v>
      </c>
      <c r="B39" s="18">
        <f>+B24+B17+B10+B31</f>
        <v>0</v>
      </c>
      <c r="D39" s="20" t="s">
        <v>527</v>
      </c>
      <c r="E39" s="18">
        <f>+E24+E17+E10+E31+E37</f>
        <v>0</v>
      </c>
      <c r="G39" s="4"/>
    </row>
    <row r="40" spans="1:7" ht="15" thickBot="1" x14ac:dyDescent="0.25"/>
    <row r="41" spans="1:7" ht="39" customHeight="1" thickBot="1" x14ac:dyDescent="0.3">
      <c r="A41" s="21" t="s">
        <v>569</v>
      </c>
      <c r="B41" s="22">
        <f>SUM(B39,E39)</f>
        <v>0</v>
      </c>
    </row>
  </sheetData>
  <sheetProtection password="B67F" sheet="1" objects="1" scenarios="1" formatRows="0"/>
  <mergeCells count="13">
    <mergeCell ref="D33:E33"/>
    <mergeCell ref="A19:B19"/>
    <mergeCell ref="D19:E19"/>
    <mergeCell ref="A26:B26"/>
    <mergeCell ref="D26:E26"/>
    <mergeCell ref="A5:B5"/>
    <mergeCell ref="D5:E5"/>
    <mergeCell ref="A12:B12"/>
    <mergeCell ref="D12:E12"/>
    <mergeCell ref="A2:B2"/>
    <mergeCell ref="D2:E2"/>
    <mergeCell ref="A3:B3"/>
    <mergeCell ref="D3:E3"/>
  </mergeCells>
  <printOptions horizontalCentered="1" verticalCentered="1"/>
  <pageMargins left="0.2" right="0.2" top="0.25" bottom="0.75" header="0.3" footer="0.05"/>
  <pageSetup paperSize="5" scale="65" fitToWidth="0" orientation="landscape" r:id="rId1"/>
  <headerFooter>
    <oddFooter>&amp;L&amp;BCanada Council for the Arts Confidential&amp;B&amp;C&amp;D&amp;RPage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Please use the drop-down list to select the country." prompt="Select country from the drop-down list.">
          <x14:formula1>
            <xm:f>Sheet1!$B$5:$B$245</xm:f>
          </x14:formula1>
          <xm:sqref>E7 E14 E21 E28</xm:sqref>
        </x14:dataValidation>
        <x14:dataValidation type="list" allowBlank="1" showInputMessage="1" showErrorMessage="1" errorTitle="Error" error="Please use the drop-down list to select the province." prompt="Select province from the drop-down list.">
          <x14:formula1>
            <xm:f>Sheet2!$F$18:$F$31</xm:f>
          </x14:formula1>
          <xm:sqref>B7:B8 B14:B15 B21:B22 B28:B29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K42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4.25" x14ac:dyDescent="0.2"/>
  <cols>
    <col min="1" max="1" width="2.85546875" style="59" customWidth="1"/>
    <col min="2" max="2" width="34" style="59" customWidth="1"/>
    <col min="3" max="3" width="18.85546875" style="59" customWidth="1"/>
    <col min="4" max="4" width="20.5703125" style="59" customWidth="1"/>
    <col min="5" max="5" width="19.5703125" style="59" customWidth="1"/>
    <col min="6" max="8" width="16.5703125" style="59" customWidth="1"/>
    <col min="9" max="9" width="39.85546875" style="59" customWidth="1"/>
    <col min="10" max="10" width="2" style="59" customWidth="1"/>
    <col min="11" max="11" width="15.140625" style="59" customWidth="1"/>
    <col min="12" max="16384" width="9.140625" style="59"/>
  </cols>
  <sheetData>
    <row r="1" spans="2:11" x14ac:dyDescent="0.2">
      <c r="B1" s="86" t="s">
        <v>582</v>
      </c>
    </row>
    <row r="2" spans="2:11" ht="15" customHeight="1" x14ac:dyDescent="0.2">
      <c r="B2" s="233" t="s">
        <v>518</v>
      </c>
      <c r="C2" s="233"/>
      <c r="D2" s="233"/>
      <c r="E2" s="233"/>
      <c r="F2" s="233"/>
      <c r="G2" s="233"/>
      <c r="H2" s="233"/>
      <c r="I2" s="233"/>
      <c r="J2" s="121"/>
      <c r="K2" s="115"/>
    </row>
    <row r="3" spans="2:11" ht="9" customHeight="1" x14ac:dyDescent="0.2"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2:11" ht="31.5" customHeight="1" x14ac:dyDescent="0.2">
      <c r="B4" s="120" t="s">
        <v>517</v>
      </c>
      <c r="C4" s="120" t="s">
        <v>516</v>
      </c>
      <c r="D4" s="120" t="s">
        <v>515</v>
      </c>
      <c r="E4" s="120" t="s">
        <v>514</v>
      </c>
      <c r="F4" s="120" t="s">
        <v>1</v>
      </c>
      <c r="G4" s="120" t="s">
        <v>483</v>
      </c>
      <c r="H4" s="120" t="s">
        <v>2</v>
      </c>
      <c r="I4" s="120" t="s">
        <v>513</v>
      </c>
      <c r="J4" s="115"/>
      <c r="K4" s="115"/>
    </row>
    <row r="5" spans="2:11" x14ac:dyDescent="0.2">
      <c r="B5" s="107"/>
      <c r="C5" s="119"/>
      <c r="D5" s="118"/>
      <c r="E5" s="118"/>
      <c r="F5" s="125"/>
      <c r="G5" s="125"/>
      <c r="H5" s="125"/>
      <c r="I5" s="118"/>
      <c r="J5" s="115"/>
      <c r="K5" s="115"/>
    </row>
    <row r="6" spans="2:11" x14ac:dyDescent="0.2">
      <c r="B6" s="107"/>
      <c r="C6" s="119"/>
      <c r="D6" s="118"/>
      <c r="E6" s="118"/>
      <c r="F6" s="125"/>
      <c r="G6" s="125"/>
      <c r="H6" s="125"/>
      <c r="I6" s="118"/>
      <c r="J6" s="115"/>
      <c r="K6" s="115"/>
    </row>
    <row r="7" spans="2:11" x14ac:dyDescent="0.2">
      <c r="B7" s="107"/>
      <c r="C7" s="119"/>
      <c r="D7" s="118"/>
      <c r="E7" s="118"/>
      <c r="F7" s="125"/>
      <c r="G7" s="125"/>
      <c r="H7" s="125"/>
      <c r="I7" s="118"/>
      <c r="J7" s="115"/>
      <c r="K7" s="115"/>
    </row>
    <row r="8" spans="2:11" x14ac:dyDescent="0.2">
      <c r="B8" s="107"/>
      <c r="C8" s="119"/>
      <c r="D8" s="118"/>
      <c r="E8" s="118"/>
      <c r="F8" s="125"/>
      <c r="G8" s="125"/>
      <c r="H8" s="125"/>
      <c r="I8" s="118"/>
      <c r="J8" s="115"/>
      <c r="K8" s="115"/>
    </row>
    <row r="9" spans="2:11" x14ac:dyDescent="0.2">
      <c r="B9" s="107"/>
      <c r="C9" s="119"/>
      <c r="D9" s="118"/>
      <c r="E9" s="118"/>
      <c r="F9" s="125"/>
      <c r="G9" s="125"/>
      <c r="H9" s="125"/>
      <c r="I9" s="118"/>
      <c r="J9" s="115"/>
      <c r="K9" s="115"/>
    </row>
    <row r="10" spans="2:11" x14ac:dyDescent="0.2">
      <c r="B10" s="107"/>
      <c r="C10" s="119"/>
      <c r="D10" s="118"/>
      <c r="E10" s="118"/>
      <c r="F10" s="125"/>
      <c r="G10" s="125"/>
      <c r="H10" s="125"/>
      <c r="I10" s="118"/>
      <c r="J10" s="115"/>
      <c r="K10" s="115"/>
    </row>
    <row r="11" spans="2:11" x14ac:dyDescent="0.2">
      <c r="B11" s="107"/>
      <c r="C11" s="119"/>
      <c r="D11" s="118"/>
      <c r="E11" s="118"/>
      <c r="F11" s="125"/>
      <c r="G11" s="125"/>
      <c r="H11" s="125"/>
      <c r="I11" s="118"/>
      <c r="J11" s="115"/>
      <c r="K11" s="115"/>
    </row>
    <row r="12" spans="2:11" x14ac:dyDescent="0.2">
      <c r="B12" s="107"/>
      <c r="C12" s="119"/>
      <c r="D12" s="118"/>
      <c r="E12" s="118"/>
      <c r="F12" s="125"/>
      <c r="G12" s="125"/>
      <c r="H12" s="125"/>
      <c r="I12" s="118"/>
      <c r="J12" s="115"/>
      <c r="K12" s="115"/>
    </row>
    <row r="13" spans="2:11" x14ac:dyDescent="0.2">
      <c r="B13" s="107"/>
      <c r="C13" s="119"/>
      <c r="D13" s="118"/>
      <c r="E13" s="118"/>
      <c r="F13" s="125"/>
      <c r="G13" s="125"/>
      <c r="H13" s="125"/>
      <c r="I13" s="118"/>
      <c r="J13" s="115"/>
      <c r="K13" s="115"/>
    </row>
    <row r="14" spans="2:11" x14ac:dyDescent="0.2">
      <c r="B14" s="107"/>
      <c r="C14" s="119"/>
      <c r="D14" s="118"/>
      <c r="E14" s="118"/>
      <c r="F14" s="125"/>
      <c r="G14" s="125"/>
      <c r="H14" s="125"/>
      <c r="I14" s="118"/>
      <c r="J14" s="115"/>
      <c r="K14" s="115"/>
    </row>
    <row r="15" spans="2:11" x14ac:dyDescent="0.2">
      <c r="B15" s="107"/>
      <c r="C15" s="119"/>
      <c r="D15" s="118"/>
      <c r="E15" s="118"/>
      <c r="F15" s="125"/>
      <c r="G15" s="125"/>
      <c r="H15" s="125"/>
      <c r="I15" s="118"/>
      <c r="J15" s="115"/>
      <c r="K15" s="115"/>
    </row>
    <row r="16" spans="2:11" x14ac:dyDescent="0.2">
      <c r="B16" s="107"/>
      <c r="C16" s="119"/>
      <c r="D16" s="118"/>
      <c r="E16" s="118"/>
      <c r="F16" s="125"/>
      <c r="G16" s="125"/>
      <c r="H16" s="125"/>
      <c r="I16" s="118"/>
      <c r="J16" s="115"/>
      <c r="K16" s="115"/>
    </row>
    <row r="17" spans="2:11" x14ac:dyDescent="0.2">
      <c r="B17" s="107"/>
      <c r="C17" s="119"/>
      <c r="D17" s="118"/>
      <c r="E17" s="118"/>
      <c r="F17" s="125"/>
      <c r="G17" s="125"/>
      <c r="H17" s="125"/>
      <c r="I17" s="118"/>
      <c r="J17" s="115"/>
      <c r="K17" s="115"/>
    </row>
    <row r="18" spans="2:11" x14ac:dyDescent="0.2">
      <c r="B18" s="107"/>
      <c r="C18" s="119"/>
      <c r="D18" s="118"/>
      <c r="E18" s="118"/>
      <c r="F18" s="125"/>
      <c r="G18" s="125"/>
      <c r="H18" s="125"/>
      <c r="I18" s="118"/>
      <c r="J18" s="115"/>
      <c r="K18" s="115"/>
    </row>
    <row r="19" spans="2:11" x14ac:dyDescent="0.2">
      <c r="B19" s="107"/>
      <c r="C19" s="119"/>
      <c r="D19" s="118"/>
      <c r="E19" s="118"/>
      <c r="F19" s="125"/>
      <c r="G19" s="125"/>
      <c r="H19" s="125"/>
      <c r="I19" s="118"/>
      <c r="J19" s="115"/>
      <c r="K19" s="115"/>
    </row>
    <row r="20" spans="2:11" x14ac:dyDescent="0.2">
      <c r="B20" s="107"/>
      <c r="C20" s="119"/>
      <c r="D20" s="118"/>
      <c r="E20" s="118"/>
      <c r="F20" s="125"/>
      <c r="G20" s="125"/>
      <c r="H20" s="125"/>
      <c r="I20" s="118"/>
      <c r="J20" s="115"/>
      <c r="K20" s="115"/>
    </row>
    <row r="21" spans="2:11" x14ac:dyDescent="0.2">
      <c r="B21" s="107"/>
      <c r="C21" s="119"/>
      <c r="D21" s="118"/>
      <c r="E21" s="118"/>
      <c r="F21" s="125"/>
      <c r="G21" s="125"/>
      <c r="H21" s="125"/>
      <c r="I21" s="118"/>
      <c r="J21" s="115"/>
      <c r="K21" s="115"/>
    </row>
    <row r="22" spans="2:11" x14ac:dyDescent="0.2">
      <c r="B22" s="107"/>
      <c r="C22" s="119"/>
      <c r="D22" s="118"/>
      <c r="E22" s="118"/>
      <c r="F22" s="125"/>
      <c r="G22" s="125"/>
      <c r="H22" s="125"/>
      <c r="I22" s="118"/>
      <c r="J22" s="115"/>
      <c r="K22" s="115"/>
    </row>
    <row r="23" spans="2:11" x14ac:dyDescent="0.2">
      <c r="B23" s="107"/>
      <c r="C23" s="119"/>
      <c r="D23" s="118"/>
      <c r="E23" s="118"/>
      <c r="F23" s="125"/>
      <c r="G23" s="125"/>
      <c r="H23" s="125"/>
      <c r="I23" s="118"/>
      <c r="J23" s="115"/>
      <c r="K23" s="115"/>
    </row>
    <row r="24" spans="2:11" x14ac:dyDescent="0.2">
      <c r="B24" s="107"/>
      <c r="C24" s="119"/>
      <c r="D24" s="118"/>
      <c r="E24" s="118"/>
      <c r="F24" s="125"/>
      <c r="G24" s="125"/>
      <c r="H24" s="125"/>
      <c r="I24" s="118"/>
      <c r="J24" s="115"/>
      <c r="K24" s="115"/>
    </row>
    <row r="25" spans="2:11" x14ac:dyDescent="0.2">
      <c r="B25" s="107"/>
      <c r="C25" s="119"/>
      <c r="D25" s="118"/>
      <c r="E25" s="118"/>
      <c r="F25" s="125"/>
      <c r="G25" s="125"/>
      <c r="H25" s="125"/>
      <c r="I25" s="118"/>
      <c r="J25" s="115"/>
      <c r="K25" s="115"/>
    </row>
    <row r="26" spans="2:11" x14ac:dyDescent="0.2">
      <c r="B26" s="107"/>
      <c r="C26" s="119"/>
      <c r="D26" s="118"/>
      <c r="E26" s="118"/>
      <c r="F26" s="125"/>
      <c r="G26" s="125"/>
      <c r="H26" s="125"/>
      <c r="I26" s="118"/>
      <c r="J26" s="115"/>
      <c r="K26" s="115"/>
    </row>
    <row r="27" spans="2:11" x14ac:dyDescent="0.2">
      <c r="B27" s="107"/>
      <c r="C27" s="119"/>
      <c r="D27" s="118"/>
      <c r="E27" s="118"/>
      <c r="F27" s="125"/>
      <c r="G27" s="125"/>
      <c r="H27" s="125"/>
      <c r="I27" s="118"/>
      <c r="J27" s="115"/>
      <c r="K27" s="115"/>
    </row>
    <row r="28" spans="2:11" x14ac:dyDescent="0.2">
      <c r="B28" s="107"/>
      <c r="C28" s="119"/>
      <c r="D28" s="118"/>
      <c r="E28" s="118"/>
      <c r="F28" s="125"/>
      <c r="G28" s="125"/>
      <c r="H28" s="125"/>
      <c r="I28" s="118"/>
      <c r="J28" s="115"/>
      <c r="K28" s="115"/>
    </row>
    <row r="29" spans="2:11" x14ac:dyDescent="0.2">
      <c r="B29" s="107"/>
      <c r="C29" s="119"/>
      <c r="D29" s="118"/>
      <c r="E29" s="118"/>
      <c r="F29" s="125"/>
      <c r="G29" s="125"/>
      <c r="H29" s="125"/>
      <c r="I29" s="118"/>
      <c r="J29" s="115"/>
      <c r="K29" s="115"/>
    </row>
    <row r="30" spans="2:11" x14ac:dyDescent="0.2">
      <c r="B30" s="107"/>
      <c r="C30" s="119"/>
      <c r="D30" s="118"/>
      <c r="E30" s="118"/>
      <c r="F30" s="125"/>
      <c r="G30" s="125"/>
      <c r="H30" s="125"/>
      <c r="I30" s="118"/>
      <c r="J30" s="115"/>
      <c r="K30" s="115"/>
    </row>
    <row r="31" spans="2:11" x14ac:dyDescent="0.2">
      <c r="B31" s="107"/>
      <c r="C31" s="119"/>
      <c r="D31" s="118"/>
      <c r="E31" s="118"/>
      <c r="F31" s="125"/>
      <c r="G31" s="125"/>
      <c r="H31" s="125"/>
      <c r="I31" s="118"/>
      <c r="J31" s="115"/>
      <c r="K31" s="115"/>
    </row>
    <row r="32" spans="2:11" x14ac:dyDescent="0.2">
      <c r="B32" s="107"/>
      <c r="C32" s="119"/>
      <c r="D32" s="118"/>
      <c r="E32" s="118"/>
      <c r="F32" s="125"/>
      <c r="G32" s="125"/>
      <c r="H32" s="125"/>
      <c r="I32" s="118"/>
      <c r="J32" s="115"/>
      <c r="K32" s="115"/>
    </row>
    <row r="33" spans="2:11" x14ac:dyDescent="0.2">
      <c r="B33" s="107"/>
      <c r="C33" s="119"/>
      <c r="D33" s="118"/>
      <c r="E33" s="118"/>
      <c r="F33" s="125"/>
      <c r="G33" s="125"/>
      <c r="H33" s="125"/>
      <c r="I33" s="118"/>
      <c r="J33" s="115"/>
      <c r="K33" s="115"/>
    </row>
    <row r="34" spans="2:11" x14ac:dyDescent="0.2">
      <c r="B34" s="107"/>
      <c r="C34" s="119"/>
      <c r="D34" s="118"/>
      <c r="E34" s="118"/>
      <c r="F34" s="125"/>
      <c r="G34" s="125"/>
      <c r="H34" s="125"/>
      <c r="I34" s="118"/>
      <c r="J34" s="115"/>
      <c r="K34" s="115"/>
    </row>
    <row r="35" spans="2:11" x14ac:dyDescent="0.2">
      <c r="B35" s="107"/>
      <c r="C35" s="119"/>
      <c r="D35" s="118"/>
      <c r="E35" s="118"/>
      <c r="F35" s="125"/>
      <c r="G35" s="125"/>
      <c r="H35" s="125"/>
      <c r="I35" s="118"/>
      <c r="J35" s="115"/>
      <c r="K35" s="115"/>
    </row>
    <row r="36" spans="2:11" x14ac:dyDescent="0.2">
      <c r="B36" s="107"/>
      <c r="C36" s="119"/>
      <c r="D36" s="118"/>
      <c r="E36" s="118"/>
      <c r="F36" s="125"/>
      <c r="G36" s="125"/>
      <c r="H36" s="125"/>
      <c r="I36" s="118"/>
      <c r="J36" s="115"/>
      <c r="K36" s="115"/>
    </row>
    <row r="37" spans="2:11" x14ac:dyDescent="0.2">
      <c r="B37" s="107"/>
      <c r="C37" s="119"/>
      <c r="D37" s="118"/>
      <c r="E37" s="118"/>
      <c r="F37" s="125"/>
      <c r="G37" s="125"/>
      <c r="H37" s="125"/>
      <c r="I37" s="118"/>
      <c r="J37" s="115"/>
      <c r="K37" s="115"/>
    </row>
    <row r="38" spans="2:11" ht="15" x14ac:dyDescent="0.25">
      <c r="B38" s="230" t="s">
        <v>570</v>
      </c>
      <c r="C38" s="231"/>
      <c r="D38" s="231"/>
      <c r="E38" s="232"/>
      <c r="F38" s="117">
        <f>SUM(F5:F37)</f>
        <v>0</v>
      </c>
      <c r="G38" s="117">
        <f t="shared" ref="G38:H38" si="0">SUM(G5:G37)</f>
        <v>0</v>
      </c>
      <c r="H38" s="117">
        <f t="shared" si="0"/>
        <v>0</v>
      </c>
      <c r="I38" s="118"/>
      <c r="J38" s="115"/>
      <c r="K38" s="115"/>
    </row>
    <row r="39" spans="2:11" ht="9" customHeight="1" x14ac:dyDescent="0.2">
      <c r="B39" s="116"/>
      <c r="C39" s="116"/>
      <c r="D39" s="116"/>
      <c r="E39" s="116"/>
      <c r="F39" s="116"/>
      <c r="G39" s="116"/>
      <c r="H39" s="116"/>
      <c r="I39" s="116"/>
      <c r="J39" s="115"/>
      <c r="K39" s="115"/>
    </row>
    <row r="42" spans="2:11" x14ac:dyDescent="0.2">
      <c r="B42" s="114"/>
      <c r="D42" s="34"/>
      <c r="I42" s="34"/>
    </row>
  </sheetData>
  <sheetProtection password="B67F" sheet="1" objects="1" scenarios="1" formatRows="0"/>
  <mergeCells count="2">
    <mergeCell ref="B38:E38"/>
    <mergeCell ref="B2:I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headerFooter>
    <oddFooter>&amp;L&amp;BCanada Council for the Arts Confidential&amp;B&amp;C&amp;D&amp;RPage &amp;P</oddFooter>
  </headerFooter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  <pageSetUpPr fitToPage="1"/>
  </sheetPr>
  <dimension ref="A1:K7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4.25" x14ac:dyDescent="0.2"/>
  <cols>
    <col min="1" max="1" width="2.7109375" style="24" customWidth="1"/>
    <col min="2" max="2" width="58.7109375" style="24" customWidth="1"/>
    <col min="3" max="3" width="18.140625" style="25" customWidth="1"/>
    <col min="4" max="4" width="18.28515625" style="25" customWidth="1"/>
    <col min="5" max="8" width="18.5703125" style="25" customWidth="1"/>
    <col min="9" max="9" width="46.42578125" style="59" customWidth="1"/>
    <col min="10" max="10" width="9.140625" style="59"/>
    <col min="11" max="11" width="16" style="59" customWidth="1"/>
    <col min="12" max="16384" width="9.140625" style="59"/>
  </cols>
  <sheetData>
    <row r="1" spans="1:11" x14ac:dyDescent="0.2">
      <c r="B1" s="86" t="s">
        <v>582</v>
      </c>
    </row>
    <row r="2" spans="1:11" ht="18" x14ac:dyDescent="0.25">
      <c r="B2" s="210" t="s">
        <v>460</v>
      </c>
      <c r="C2" s="210"/>
      <c r="D2" s="210"/>
      <c r="E2" s="210"/>
      <c r="F2" s="210"/>
      <c r="G2" s="210"/>
      <c r="H2" s="210"/>
      <c r="I2" s="210"/>
    </row>
    <row r="3" spans="1:11" ht="15" x14ac:dyDescent="0.2">
      <c r="A3" s="73"/>
      <c r="B3" s="211" t="s">
        <v>0</v>
      </c>
      <c r="C3" s="211"/>
      <c r="D3" s="211"/>
      <c r="E3" s="211"/>
      <c r="F3" s="211"/>
      <c r="G3" s="211"/>
      <c r="H3" s="211"/>
      <c r="I3" s="211"/>
    </row>
    <row r="4" spans="1:11" ht="15" x14ac:dyDescent="0.2">
      <c r="A4" s="30"/>
      <c r="C4" s="27"/>
      <c r="D4" s="27"/>
      <c r="E4" s="27"/>
      <c r="F4" s="27"/>
      <c r="G4" s="27"/>
      <c r="H4" s="27"/>
      <c r="I4" s="28"/>
    </row>
    <row r="5" spans="1:11" ht="15" x14ac:dyDescent="0.2">
      <c r="A5" s="30"/>
      <c r="B5" s="173" t="s">
        <v>463</v>
      </c>
      <c r="C5" s="183" t="s">
        <v>452</v>
      </c>
      <c r="D5" s="183" t="s">
        <v>453</v>
      </c>
      <c r="E5" s="183" t="s">
        <v>454</v>
      </c>
      <c r="F5" s="183" t="s">
        <v>455</v>
      </c>
      <c r="G5" s="183" t="s">
        <v>456</v>
      </c>
      <c r="H5" s="183" t="s">
        <v>457</v>
      </c>
      <c r="I5" s="100" t="s">
        <v>3</v>
      </c>
    </row>
    <row r="6" spans="1:11" ht="15" x14ac:dyDescent="0.2">
      <c r="A6" s="30"/>
      <c r="B6" s="174"/>
      <c r="C6" s="182" t="s">
        <v>1</v>
      </c>
      <c r="D6" s="182" t="s">
        <v>1</v>
      </c>
      <c r="E6" s="182" t="s">
        <v>1</v>
      </c>
      <c r="F6" s="182" t="s">
        <v>1</v>
      </c>
      <c r="G6" s="182" t="s">
        <v>1</v>
      </c>
      <c r="H6" s="182" t="s">
        <v>1</v>
      </c>
      <c r="I6" s="99"/>
    </row>
    <row r="7" spans="1:11" ht="15" x14ac:dyDescent="0.2">
      <c r="B7" s="30"/>
      <c r="I7" s="74"/>
    </row>
    <row r="8" spans="1:11" ht="15" x14ac:dyDescent="0.2">
      <c r="A8" s="73"/>
      <c r="B8" s="207" t="s">
        <v>488</v>
      </c>
      <c r="C8" s="208"/>
      <c r="D8" s="208"/>
      <c r="E8" s="208"/>
      <c r="F8" s="208"/>
      <c r="G8" s="208"/>
      <c r="H8" s="208"/>
      <c r="I8" s="209"/>
    </row>
    <row r="9" spans="1:11" ht="15" x14ac:dyDescent="0.2">
      <c r="B9" s="31"/>
      <c r="C9" s="32"/>
      <c r="D9" s="32"/>
      <c r="E9" s="33"/>
      <c r="F9" s="33"/>
      <c r="G9" s="33"/>
      <c r="H9" s="33"/>
      <c r="I9" s="34"/>
    </row>
    <row r="10" spans="1:11" s="80" customFormat="1" ht="15" x14ac:dyDescent="0.2">
      <c r="A10" s="73"/>
      <c r="B10" s="206" t="s">
        <v>540</v>
      </c>
      <c r="C10" s="206"/>
      <c r="D10" s="206"/>
      <c r="E10" s="206"/>
      <c r="F10" s="206"/>
      <c r="G10" s="206"/>
      <c r="H10" s="206"/>
      <c r="I10" s="206"/>
      <c r="K10" s="59"/>
    </row>
    <row r="11" spans="1:11" ht="28.5" x14ac:dyDescent="0.2">
      <c r="A11" s="73"/>
      <c r="B11" s="36" t="s">
        <v>4</v>
      </c>
      <c r="C11" s="138"/>
      <c r="D11" s="138"/>
      <c r="E11" s="138"/>
      <c r="F11" s="138"/>
      <c r="G11" s="138"/>
      <c r="H11" s="77">
        <f>+SUM(C11:G11)</f>
        <v>0</v>
      </c>
      <c r="I11" s="48" t="s">
        <v>584</v>
      </c>
    </row>
    <row r="12" spans="1:11" x14ac:dyDescent="0.2">
      <c r="A12" s="73"/>
      <c r="B12" s="37" t="s">
        <v>5</v>
      </c>
      <c r="C12" s="49" t="s">
        <v>580</v>
      </c>
      <c r="D12" s="49" t="s">
        <v>580</v>
      </c>
      <c r="E12" s="49" t="s">
        <v>580</v>
      </c>
      <c r="F12" s="49" t="s">
        <v>580</v>
      </c>
      <c r="G12" s="49" t="s">
        <v>580</v>
      </c>
      <c r="H12" s="135"/>
      <c r="I12" s="48"/>
    </row>
    <row r="13" spans="1:11" x14ac:dyDescent="0.2">
      <c r="A13" s="73"/>
      <c r="B13" s="37" t="s">
        <v>6</v>
      </c>
      <c r="C13" s="49" t="s">
        <v>580</v>
      </c>
      <c r="D13" s="49" t="s">
        <v>580</v>
      </c>
      <c r="E13" s="49" t="s">
        <v>580</v>
      </c>
      <c r="F13" s="49" t="s">
        <v>580</v>
      </c>
      <c r="G13" s="49" t="s">
        <v>580</v>
      </c>
      <c r="H13" s="135"/>
      <c r="I13" s="48"/>
    </row>
    <row r="14" spans="1:11" x14ac:dyDescent="0.2">
      <c r="A14" s="73"/>
      <c r="B14" s="37" t="s">
        <v>489</v>
      </c>
      <c r="C14" s="76">
        <f>IFERROR(VLOOKUP(C12,Sheet2!$F$2:$S$15, MATCH(C13,Sheet2!$G$2:$S$2,0)+1,FALSE),0)</f>
        <v>0</v>
      </c>
      <c r="D14" s="79">
        <f>IFERROR(VLOOKUP(D12,Sheet2!$F$2:$S$15, MATCH(D13,Sheet2!$G$2:$S$2,0)+1,FALSE),0)</f>
        <v>0</v>
      </c>
      <c r="E14" s="76">
        <f>IFERROR(VLOOKUP(E12,Sheet2!$F$2:$S$15, MATCH(E13,Sheet2!$G$2:$S$2,0)+1,FALSE),0)</f>
        <v>0</v>
      </c>
      <c r="F14" s="76">
        <f>IFERROR(VLOOKUP(F12,Sheet2!$F$2:$S$15, MATCH(F13,Sheet2!$G$2:$S$2,0)+1,FALSE),0)</f>
        <v>0</v>
      </c>
      <c r="G14" s="76">
        <f>IFERROR(VLOOKUP(G12,Sheet2!$F$2:$S$15, MATCH(G13,Sheet2!$G$2:$S$2,0)+1,FALSE),0)</f>
        <v>0</v>
      </c>
      <c r="H14" s="135"/>
      <c r="I14" s="48"/>
    </row>
    <row r="15" spans="1:11" ht="15" x14ac:dyDescent="0.2">
      <c r="B15" s="38" t="s">
        <v>510</v>
      </c>
      <c r="C15" s="39">
        <f>+C14*C11</f>
        <v>0</v>
      </c>
      <c r="D15" s="39">
        <f>+D14*D11</f>
        <v>0</v>
      </c>
      <c r="E15" s="40">
        <f>+E14*E11</f>
        <v>0</v>
      </c>
      <c r="F15" s="40">
        <f>+F14*F11</f>
        <v>0</v>
      </c>
      <c r="G15" s="40">
        <f>+G14*G11</f>
        <v>0</v>
      </c>
      <c r="H15" s="79">
        <f>+SUM(C15:G15)</f>
        <v>0</v>
      </c>
      <c r="I15" s="48"/>
    </row>
    <row r="16" spans="1:11" ht="15" x14ac:dyDescent="0.2">
      <c r="A16" s="73"/>
      <c r="B16" s="206" t="s">
        <v>543</v>
      </c>
      <c r="C16" s="206"/>
      <c r="D16" s="206"/>
      <c r="E16" s="206"/>
      <c r="F16" s="206"/>
      <c r="G16" s="206"/>
      <c r="H16" s="206"/>
      <c r="I16" s="206"/>
    </row>
    <row r="17" spans="1:11" ht="28.5" x14ac:dyDescent="0.2">
      <c r="A17" s="73"/>
      <c r="B17" s="36" t="s">
        <v>4</v>
      </c>
      <c r="C17" s="138"/>
      <c r="D17" s="138"/>
      <c r="E17" s="138"/>
      <c r="F17" s="138"/>
      <c r="G17" s="138"/>
      <c r="H17" s="77">
        <f>+SUM(C17:G17)</f>
        <v>0</v>
      </c>
      <c r="I17" s="48" t="s">
        <v>584</v>
      </c>
    </row>
    <row r="18" spans="1:11" x14ac:dyDescent="0.2">
      <c r="A18" s="73"/>
      <c r="B18" s="37" t="s">
        <v>542</v>
      </c>
      <c r="C18" s="49" t="s">
        <v>581</v>
      </c>
      <c r="D18" s="49" t="s">
        <v>581</v>
      </c>
      <c r="E18" s="49" t="s">
        <v>581</v>
      </c>
      <c r="F18" s="49" t="s">
        <v>581</v>
      </c>
      <c r="G18" s="49" t="s">
        <v>581</v>
      </c>
      <c r="H18" s="135"/>
      <c r="I18" s="48"/>
    </row>
    <row r="19" spans="1:11" x14ac:dyDescent="0.2">
      <c r="A19" s="73"/>
      <c r="B19" s="37" t="s">
        <v>526</v>
      </c>
      <c r="C19" s="49" t="s">
        <v>580</v>
      </c>
      <c r="D19" s="49" t="s">
        <v>580</v>
      </c>
      <c r="E19" s="49" t="s">
        <v>580</v>
      </c>
      <c r="F19" s="49" t="s">
        <v>580</v>
      </c>
      <c r="G19" s="49" t="s">
        <v>580</v>
      </c>
      <c r="H19" s="135"/>
      <c r="I19" s="48"/>
    </row>
    <row r="20" spans="1:11" x14ac:dyDescent="0.2">
      <c r="A20" s="73"/>
      <c r="B20" s="37" t="s">
        <v>489</v>
      </c>
      <c r="C20" s="76">
        <f>+IFERROR(VLOOKUP(C18,Sheet1!$B$4:$C$245,2,0)+IF(C19="Northwest Territories",500,IF(C19="Yukon",500,IF(C19="Nunavut",2000,0))),0)</f>
        <v>0</v>
      </c>
      <c r="D20" s="76">
        <f>+IFERROR(VLOOKUP(D18,Sheet1!$B$4:$C$245,2,0)+IF(D19="Northwest Territories",500,IF(D19="Yukon",500,IF(D19="Nunavut",2000,0))),0)</f>
        <v>0</v>
      </c>
      <c r="E20" s="76">
        <f>+IFERROR(VLOOKUP(E18,Sheet1!$B$4:$C$245,2,0)+IF(E19="Northwest Territories",500,IF(E19="Yukon",500,IF(E19="Nunavut",2000,0))),0)</f>
        <v>0</v>
      </c>
      <c r="F20" s="76">
        <f>+IFERROR(VLOOKUP(F18,Sheet1!$B$4:$C$245,2,0)+IF(F19="Northwest Territories",500,IF(F19="Yukon",500,IF(F19="Nunavut",2000,0))),0)</f>
        <v>0</v>
      </c>
      <c r="G20" s="76">
        <f>+IFERROR(VLOOKUP(G18,Sheet1!$B$4:$C$245,2,0)+IF(G19="Northwest Territories",500,IF(G19="Yukon",500,IF(G19="Nunavut",2000,0))),0)</f>
        <v>0</v>
      </c>
      <c r="H20" s="135"/>
      <c r="I20" s="48"/>
    </row>
    <row r="21" spans="1:11" ht="15" x14ac:dyDescent="0.2">
      <c r="A21" s="73"/>
      <c r="B21" s="38" t="s">
        <v>512</v>
      </c>
      <c r="C21" s="46">
        <f>+C20*C17</f>
        <v>0</v>
      </c>
      <c r="D21" s="46">
        <f>+D20*D17</f>
        <v>0</v>
      </c>
      <c r="E21" s="46">
        <f>+E20*E17</f>
        <v>0</v>
      </c>
      <c r="F21" s="46">
        <f>+F20*F17</f>
        <v>0</v>
      </c>
      <c r="G21" s="46">
        <f>+G20*G17</f>
        <v>0</v>
      </c>
      <c r="H21" s="79">
        <f>+SUM(C21:G21)</f>
        <v>0</v>
      </c>
      <c r="I21" s="48"/>
    </row>
    <row r="22" spans="1:11" ht="15" x14ac:dyDescent="0.2">
      <c r="A22" s="73"/>
      <c r="B22" s="31"/>
      <c r="C22" s="32"/>
      <c r="D22" s="32"/>
      <c r="E22" s="33"/>
      <c r="F22" s="33"/>
      <c r="G22" s="33"/>
      <c r="H22" s="33"/>
      <c r="I22" s="34"/>
    </row>
    <row r="23" spans="1:11" s="80" customFormat="1" ht="15" x14ac:dyDescent="0.2">
      <c r="A23" s="75"/>
      <c r="B23" s="206" t="s">
        <v>465</v>
      </c>
      <c r="C23" s="206"/>
      <c r="D23" s="206"/>
      <c r="E23" s="206"/>
      <c r="F23" s="206"/>
      <c r="G23" s="206"/>
      <c r="H23" s="206"/>
      <c r="I23" s="206"/>
      <c r="K23" s="59"/>
    </row>
    <row r="24" spans="1:11" ht="28.5" x14ac:dyDescent="0.2">
      <c r="A24" s="75"/>
      <c r="B24" s="38" t="s">
        <v>576</v>
      </c>
      <c r="C24" s="175"/>
      <c r="D24" s="175"/>
      <c r="E24" s="175"/>
      <c r="F24" s="175"/>
      <c r="G24" s="175"/>
      <c r="H24" s="79">
        <f>+SUM(C24:G24)</f>
        <v>0</v>
      </c>
      <c r="I24" s="48" t="s">
        <v>584</v>
      </c>
    </row>
    <row r="25" spans="1:11" ht="15" x14ac:dyDescent="0.2">
      <c r="B25" s="31"/>
      <c r="C25" s="32"/>
      <c r="D25" s="32"/>
      <c r="E25" s="33"/>
      <c r="F25" s="33"/>
      <c r="G25" s="33"/>
      <c r="H25" s="33"/>
      <c r="I25" s="34"/>
    </row>
    <row r="26" spans="1:11" s="80" customFormat="1" ht="15" x14ac:dyDescent="0.2">
      <c r="A26" s="75"/>
      <c r="B26" s="206" t="s">
        <v>442</v>
      </c>
      <c r="C26" s="206"/>
      <c r="D26" s="206"/>
      <c r="E26" s="206"/>
      <c r="F26" s="206"/>
      <c r="G26" s="206"/>
      <c r="H26" s="206"/>
      <c r="I26" s="206"/>
      <c r="K26" s="59"/>
    </row>
    <row r="27" spans="1:11" x14ac:dyDescent="0.2">
      <c r="A27" s="73"/>
      <c r="B27" s="41" t="s">
        <v>4</v>
      </c>
      <c r="C27" s="138"/>
      <c r="D27" s="138"/>
      <c r="E27" s="138"/>
      <c r="F27" s="138"/>
      <c r="G27" s="138"/>
      <c r="H27" s="77">
        <f>+SUM(C27:G27)</f>
        <v>0</v>
      </c>
      <c r="I27" s="48"/>
    </row>
    <row r="28" spans="1:11" x14ac:dyDescent="0.2">
      <c r="A28" s="73"/>
      <c r="B28" s="41" t="s">
        <v>583</v>
      </c>
      <c r="C28" s="162"/>
      <c r="D28" s="162"/>
      <c r="E28" s="162"/>
      <c r="F28" s="162"/>
      <c r="G28" s="162"/>
      <c r="H28" s="135"/>
      <c r="I28" s="48"/>
    </row>
    <row r="29" spans="1:11" x14ac:dyDescent="0.2">
      <c r="A29" s="73"/>
      <c r="B29" s="37" t="s">
        <v>484</v>
      </c>
      <c r="C29" s="162"/>
      <c r="D29" s="162"/>
      <c r="E29" s="162"/>
      <c r="F29" s="162"/>
      <c r="G29" s="162"/>
      <c r="H29" s="135"/>
      <c r="I29" s="48"/>
    </row>
    <row r="30" spans="1:11" x14ac:dyDescent="0.2">
      <c r="A30" s="73"/>
      <c r="B30" s="37" t="s">
        <v>485</v>
      </c>
      <c r="C30" s="77">
        <f>+IF(C29-C28&lt;0,0,IF(C28="",0,IF(C28&lt;42736,0,C29-C28 +1)))</f>
        <v>0</v>
      </c>
      <c r="D30" s="77">
        <f>+IF(D29-D28&lt;0,0,IF(D28="",0,IF(D28&lt;42736,0,D29-D28 +1)))</f>
        <v>0</v>
      </c>
      <c r="E30" s="77">
        <f>+IF(E29-E28&lt;0,0,IF(E28="",0,IF(E28&lt;42736,0,E29-E28 +1)))</f>
        <v>0</v>
      </c>
      <c r="F30" s="77">
        <f>+IF(F29-F28&lt;0,0,IF(F28="",0,IF(F28&lt;42736,0,F29-F28 +1)))</f>
        <v>0</v>
      </c>
      <c r="G30" s="77">
        <f>+IF(G29-G28&lt;0,0,IF(G28="",0,IF(G28&lt;42736,0,G29-G28 +1)))</f>
        <v>0</v>
      </c>
      <c r="H30" s="77">
        <f t="shared" ref="H30:H31" si="0">+SUM(C30:G30)</f>
        <v>0</v>
      </c>
      <c r="I30" s="48"/>
    </row>
    <row r="31" spans="1:11" x14ac:dyDescent="0.2">
      <c r="A31" s="73"/>
      <c r="B31" s="37" t="s">
        <v>486</v>
      </c>
      <c r="C31" s="77">
        <f>IF(C30&gt;5,5,C30)</f>
        <v>0</v>
      </c>
      <c r="D31" s="77">
        <f>IF(D30&gt;5,5,D30)</f>
        <v>0</v>
      </c>
      <c r="E31" s="77">
        <f>IF(E30&gt;5,5,E30)</f>
        <v>0</v>
      </c>
      <c r="F31" s="77">
        <f>IF(F30&gt;5,5,F30)</f>
        <v>0</v>
      </c>
      <c r="G31" s="77">
        <f>IF(G30&gt;5,5,G30)</f>
        <v>0</v>
      </c>
      <c r="H31" s="77">
        <f t="shared" si="0"/>
        <v>0</v>
      </c>
      <c r="I31" s="48"/>
    </row>
    <row r="32" spans="1:11" ht="29.25" x14ac:dyDescent="0.2">
      <c r="B32" s="38" t="s">
        <v>458</v>
      </c>
      <c r="C32" s="39">
        <f>C27*C31*150</f>
        <v>0</v>
      </c>
      <c r="D32" s="39">
        <f>D27*D31*150</f>
        <v>0</v>
      </c>
      <c r="E32" s="39">
        <f>E27*E31*150</f>
        <v>0</v>
      </c>
      <c r="F32" s="39">
        <f>F27*F31*150</f>
        <v>0</v>
      </c>
      <c r="G32" s="39">
        <f>G27*G31*150</f>
        <v>0</v>
      </c>
      <c r="H32" s="133">
        <f>+SUM(C32:G32)</f>
        <v>0</v>
      </c>
      <c r="I32" s="48"/>
    </row>
    <row r="33" spans="1:11" ht="15" x14ac:dyDescent="0.2">
      <c r="B33" s="31"/>
      <c r="C33" s="32"/>
      <c r="D33" s="32"/>
      <c r="E33" s="33"/>
      <c r="F33" s="33"/>
      <c r="G33" s="33"/>
      <c r="H33" s="32"/>
      <c r="I33" s="34"/>
    </row>
    <row r="34" spans="1:11" ht="15" x14ac:dyDescent="0.2">
      <c r="B34" s="42" t="s">
        <v>443</v>
      </c>
      <c r="C34" s="39">
        <f t="shared" ref="C34:G34" si="1">SUM(C15,C24,C32,C21)</f>
        <v>0</v>
      </c>
      <c r="D34" s="39">
        <f t="shared" si="1"/>
        <v>0</v>
      </c>
      <c r="E34" s="39">
        <f t="shared" si="1"/>
        <v>0</v>
      </c>
      <c r="F34" s="39">
        <f t="shared" si="1"/>
        <v>0</v>
      </c>
      <c r="G34" s="39">
        <f t="shared" si="1"/>
        <v>0</v>
      </c>
      <c r="H34" s="39">
        <f>+SUM(C34:G34)</f>
        <v>0</v>
      </c>
      <c r="I34" s="48"/>
    </row>
    <row r="35" spans="1:11" ht="15" x14ac:dyDescent="0.2">
      <c r="B35" s="31"/>
      <c r="C35" s="32"/>
      <c r="D35" s="32"/>
      <c r="E35" s="33"/>
      <c r="F35" s="33"/>
      <c r="G35" s="33"/>
      <c r="H35" s="33"/>
      <c r="I35" s="34"/>
    </row>
    <row r="36" spans="1:11" s="80" customFormat="1" ht="15" x14ac:dyDescent="0.2">
      <c r="A36" s="75"/>
      <c r="B36" s="207" t="s">
        <v>7</v>
      </c>
      <c r="C36" s="208"/>
      <c r="D36" s="208"/>
      <c r="E36" s="208"/>
      <c r="F36" s="208"/>
      <c r="G36" s="208"/>
      <c r="H36" s="208"/>
      <c r="I36" s="209"/>
      <c r="K36" s="59"/>
    </row>
    <row r="37" spans="1:11" ht="42.75" x14ac:dyDescent="0.2">
      <c r="B37" s="23" t="s">
        <v>487</v>
      </c>
      <c r="C37" s="98"/>
      <c r="D37" s="98"/>
      <c r="E37" s="98"/>
      <c r="F37" s="98"/>
      <c r="G37" s="98"/>
      <c r="H37" s="98"/>
      <c r="I37" s="48"/>
    </row>
    <row r="38" spans="1:11" x14ac:dyDescent="0.2">
      <c r="B38" s="37" t="s">
        <v>8</v>
      </c>
      <c r="C38" s="163"/>
      <c r="D38" s="163"/>
      <c r="E38" s="163"/>
      <c r="F38" s="163"/>
      <c r="G38" s="163"/>
      <c r="H38" s="133">
        <f>+SUM(C38:G38)</f>
        <v>0</v>
      </c>
      <c r="I38" s="48"/>
    </row>
    <row r="39" spans="1:11" x14ac:dyDescent="0.2">
      <c r="B39" s="43" t="s">
        <v>9</v>
      </c>
      <c r="C39" s="163"/>
      <c r="D39" s="163"/>
      <c r="E39" s="163"/>
      <c r="F39" s="163"/>
      <c r="G39" s="163"/>
      <c r="H39" s="133">
        <f>+SUM(C39:G39)</f>
        <v>0</v>
      </c>
      <c r="I39" s="48"/>
    </row>
    <row r="40" spans="1:11" x14ac:dyDescent="0.2">
      <c r="B40" s="82"/>
      <c r="C40" s="163"/>
      <c r="D40" s="163"/>
      <c r="E40" s="163"/>
      <c r="F40" s="163"/>
      <c r="G40" s="163"/>
      <c r="H40" s="133">
        <f>+SUM(C40:G40)</f>
        <v>0</v>
      </c>
      <c r="I40" s="48"/>
    </row>
    <row r="41" spans="1:11" x14ac:dyDescent="0.2">
      <c r="B41" s="81"/>
      <c r="C41" s="163"/>
      <c r="D41" s="163"/>
      <c r="E41" s="163"/>
      <c r="F41" s="163"/>
      <c r="G41" s="163"/>
      <c r="H41" s="133">
        <f>+SUM(C41:G41)</f>
        <v>0</v>
      </c>
      <c r="I41" s="48"/>
    </row>
    <row r="42" spans="1:11" ht="15" x14ac:dyDescent="0.2">
      <c r="B42" s="31"/>
      <c r="C42" s="32"/>
      <c r="D42" s="32"/>
      <c r="E42" s="33"/>
      <c r="F42" s="33"/>
      <c r="G42" s="33"/>
      <c r="H42" s="32"/>
      <c r="I42" s="34"/>
    </row>
    <row r="43" spans="1:11" ht="15" x14ac:dyDescent="0.2">
      <c r="B43" s="42" t="s">
        <v>444</v>
      </c>
      <c r="C43" s="39">
        <f>SUM(C38:C41)</f>
        <v>0</v>
      </c>
      <c r="D43" s="39">
        <f t="shared" ref="D43:G43" si="2">SUM(D38:D41)</f>
        <v>0</v>
      </c>
      <c r="E43" s="39">
        <f t="shared" si="2"/>
        <v>0</v>
      </c>
      <c r="F43" s="39">
        <f t="shared" si="2"/>
        <v>0</v>
      </c>
      <c r="G43" s="39">
        <f t="shared" si="2"/>
        <v>0</v>
      </c>
      <c r="H43" s="133">
        <f>+SUM(C43:G43)</f>
        <v>0</v>
      </c>
      <c r="I43" s="48"/>
    </row>
    <row r="44" spans="1:11" ht="15" x14ac:dyDescent="0.2">
      <c r="B44" s="30"/>
      <c r="C44" s="44"/>
      <c r="D44" s="44"/>
      <c r="E44" s="44"/>
      <c r="F44" s="44"/>
      <c r="G44" s="44"/>
      <c r="H44" s="44"/>
      <c r="I44" s="83"/>
    </row>
    <row r="45" spans="1:11" ht="15" x14ac:dyDescent="0.2">
      <c r="B45" s="45" t="s">
        <v>10</v>
      </c>
      <c r="C45" s="46">
        <f>SUM(C43,C34)</f>
        <v>0</v>
      </c>
      <c r="D45" s="46">
        <f>SUM(D43,D34)</f>
        <v>0</v>
      </c>
      <c r="E45" s="46">
        <f>SUM(E43,E34)</f>
        <v>0</v>
      </c>
      <c r="F45" s="46">
        <f>SUM(F43,F34)</f>
        <v>0</v>
      </c>
      <c r="G45" s="46">
        <f>SUM(G43,G34)</f>
        <v>0</v>
      </c>
      <c r="H45" s="134">
        <f>+SUM(C45:G45)</f>
        <v>0</v>
      </c>
      <c r="I45" s="84"/>
    </row>
    <row r="46" spans="1:11" ht="15" thickBot="1" x14ac:dyDescent="0.25">
      <c r="C46" s="47"/>
      <c r="D46" s="62"/>
      <c r="E46" s="47"/>
      <c r="F46" s="47"/>
      <c r="G46" s="47"/>
      <c r="H46" s="62"/>
      <c r="I46" s="83"/>
    </row>
    <row r="47" spans="1:11" ht="44.25" thickTop="1" thickBot="1" x14ac:dyDescent="0.25">
      <c r="B47" s="164" t="s">
        <v>11</v>
      </c>
      <c r="C47" s="165"/>
      <c r="D47" s="165"/>
      <c r="E47" s="165"/>
      <c r="F47" s="165"/>
      <c r="G47" s="165"/>
      <c r="H47" s="176">
        <f>+SUM(C47:G47)</f>
        <v>0</v>
      </c>
      <c r="I47" s="166" t="s">
        <v>585</v>
      </c>
    </row>
    <row r="48" spans="1:11" ht="15.75" thickTop="1" thickBot="1" x14ac:dyDescent="0.25">
      <c r="C48" s="47"/>
      <c r="D48" s="62"/>
      <c r="E48" s="47"/>
      <c r="F48" s="47"/>
      <c r="G48" s="47"/>
      <c r="H48" s="47"/>
      <c r="I48" s="83"/>
    </row>
    <row r="49" spans="2:10" ht="16.5" thickTop="1" thickBot="1" x14ac:dyDescent="0.25">
      <c r="B49" s="177" t="s">
        <v>12</v>
      </c>
      <c r="C49" s="168"/>
      <c r="D49" s="168"/>
      <c r="E49" s="168"/>
      <c r="F49" s="168"/>
      <c r="G49" s="168"/>
      <c r="H49" s="168"/>
      <c r="I49" s="166"/>
    </row>
    <row r="50" spans="2:10" ht="15.75" thickTop="1" thickBot="1" x14ac:dyDescent="0.25"/>
    <row r="51" spans="2:10" s="148" customFormat="1" ht="30" x14ac:dyDescent="0.25">
      <c r="C51" s="149" t="s">
        <v>588</v>
      </c>
      <c r="D51" s="149" t="s">
        <v>592</v>
      </c>
      <c r="E51" s="149" t="s">
        <v>591</v>
      </c>
      <c r="F51" s="149" t="s">
        <v>590</v>
      </c>
      <c r="G51" s="149" t="s">
        <v>589</v>
      </c>
      <c r="H51" s="204" t="s">
        <v>587</v>
      </c>
      <c r="I51" s="205"/>
      <c r="J51" s="150"/>
    </row>
    <row r="52" spans="2:10" s="151" customFormat="1" x14ac:dyDescent="0.2">
      <c r="C52" s="152"/>
      <c r="D52" s="153"/>
      <c r="E52" s="153"/>
      <c r="F52" s="153"/>
      <c r="G52" s="153"/>
      <c r="H52" s="154"/>
      <c r="I52" s="155"/>
      <c r="J52" s="156"/>
    </row>
    <row r="53" spans="2:10" s="151" customFormat="1" x14ac:dyDescent="0.2">
      <c r="C53" s="157"/>
      <c r="D53" s="143"/>
      <c r="E53" s="143"/>
      <c r="F53" s="143"/>
      <c r="G53" s="143"/>
      <c r="H53" s="142"/>
      <c r="I53" s="158"/>
      <c r="J53" s="156"/>
    </row>
    <row r="54" spans="2:10" s="151" customFormat="1" x14ac:dyDescent="0.2">
      <c r="C54" s="157"/>
      <c r="D54" s="143"/>
      <c r="E54" s="143"/>
      <c r="F54" s="143"/>
      <c r="G54" s="143"/>
      <c r="H54" s="142"/>
      <c r="I54" s="158"/>
      <c r="J54" s="156"/>
    </row>
    <row r="55" spans="2:10" s="151" customFormat="1" x14ac:dyDescent="0.2">
      <c r="C55" s="157"/>
      <c r="D55" s="143"/>
      <c r="E55" s="143"/>
      <c r="F55" s="143"/>
      <c r="G55" s="143"/>
      <c r="H55" s="142"/>
      <c r="I55" s="158"/>
      <c r="J55" s="156"/>
    </row>
    <row r="56" spans="2:10" s="151" customFormat="1" x14ac:dyDescent="0.2">
      <c r="C56" s="157"/>
      <c r="D56" s="143"/>
      <c r="E56" s="143"/>
      <c r="F56" s="143"/>
      <c r="G56" s="143"/>
      <c r="H56" s="142"/>
      <c r="I56" s="158"/>
      <c r="J56" s="156"/>
    </row>
    <row r="57" spans="2:10" s="151" customFormat="1" x14ac:dyDescent="0.2">
      <c r="C57" s="157"/>
      <c r="D57" s="143"/>
      <c r="E57" s="143"/>
      <c r="F57" s="143"/>
      <c r="G57" s="143"/>
      <c r="H57" s="142"/>
      <c r="I57" s="158"/>
      <c r="J57" s="156"/>
    </row>
    <row r="58" spans="2:10" s="151" customFormat="1" x14ac:dyDescent="0.2">
      <c r="C58" s="157"/>
      <c r="D58" s="143"/>
      <c r="E58" s="143"/>
      <c r="F58" s="143"/>
      <c r="G58" s="143"/>
      <c r="H58" s="142"/>
      <c r="I58" s="158"/>
      <c r="J58" s="156"/>
    </row>
    <row r="59" spans="2:10" s="151" customFormat="1" x14ac:dyDescent="0.2">
      <c r="C59" s="157"/>
      <c r="D59" s="143"/>
      <c r="E59" s="143"/>
      <c r="F59" s="143"/>
      <c r="G59" s="143"/>
      <c r="H59" s="142"/>
      <c r="I59" s="158"/>
      <c r="J59" s="156"/>
    </row>
    <row r="60" spans="2:10" s="151" customFormat="1" x14ac:dyDescent="0.2">
      <c r="C60" s="157"/>
      <c r="D60" s="143"/>
      <c r="E60" s="143"/>
      <c r="F60" s="143"/>
      <c r="G60" s="143"/>
      <c r="H60" s="142"/>
      <c r="I60" s="158"/>
      <c r="J60" s="156"/>
    </row>
    <row r="61" spans="2:10" s="151" customFormat="1" x14ac:dyDescent="0.2">
      <c r="C61" s="157"/>
      <c r="D61" s="143"/>
      <c r="E61" s="143"/>
      <c r="F61" s="143"/>
      <c r="G61" s="143"/>
      <c r="H61" s="142"/>
      <c r="I61" s="158"/>
      <c r="J61" s="156"/>
    </row>
    <row r="62" spans="2:10" s="151" customFormat="1" x14ac:dyDescent="0.2">
      <c r="C62" s="157"/>
      <c r="D62" s="143"/>
      <c r="E62" s="143"/>
      <c r="F62" s="143"/>
      <c r="G62" s="143"/>
      <c r="H62" s="142"/>
      <c r="I62" s="158"/>
      <c r="J62" s="156"/>
    </row>
    <row r="63" spans="2:10" s="151" customFormat="1" x14ac:dyDescent="0.2">
      <c r="C63" s="157"/>
      <c r="D63" s="143"/>
      <c r="E63" s="143"/>
      <c r="F63" s="143"/>
      <c r="G63" s="143"/>
      <c r="H63" s="142"/>
      <c r="I63" s="158"/>
      <c r="J63" s="156"/>
    </row>
    <row r="64" spans="2:10" s="151" customFormat="1" x14ac:dyDescent="0.2">
      <c r="C64" s="157"/>
      <c r="D64" s="143"/>
      <c r="E64" s="143"/>
      <c r="F64" s="143"/>
      <c r="G64" s="143"/>
      <c r="H64" s="142"/>
      <c r="I64" s="158"/>
      <c r="J64" s="156"/>
    </row>
    <row r="65" spans="3:10" s="151" customFormat="1" x14ac:dyDescent="0.2">
      <c r="C65" s="157"/>
      <c r="D65" s="143"/>
      <c r="E65" s="143"/>
      <c r="F65" s="143"/>
      <c r="G65" s="143"/>
      <c r="H65" s="142"/>
      <c r="I65" s="158"/>
      <c r="J65" s="156"/>
    </row>
    <row r="66" spans="3:10" s="151" customFormat="1" x14ac:dyDescent="0.2">
      <c r="C66" s="157"/>
      <c r="D66" s="143"/>
      <c r="E66" s="143"/>
      <c r="F66" s="143"/>
      <c r="G66" s="143"/>
      <c r="H66" s="142"/>
      <c r="I66" s="158"/>
      <c r="J66" s="156"/>
    </row>
    <row r="67" spans="3:10" s="151" customFormat="1" x14ac:dyDescent="0.2">
      <c r="C67" s="157"/>
      <c r="D67" s="143"/>
      <c r="E67" s="143"/>
      <c r="F67" s="143"/>
      <c r="G67" s="143"/>
      <c r="H67" s="142"/>
      <c r="I67" s="158"/>
      <c r="J67" s="156"/>
    </row>
    <row r="68" spans="3:10" s="151" customFormat="1" x14ac:dyDescent="0.2">
      <c r="C68" s="157"/>
      <c r="D68" s="143"/>
      <c r="E68" s="143"/>
      <c r="F68" s="143"/>
      <c r="G68" s="143"/>
      <c r="H68" s="142"/>
      <c r="I68" s="158"/>
      <c r="J68" s="156"/>
    </row>
    <row r="69" spans="3:10" s="151" customFormat="1" x14ac:dyDescent="0.2">
      <c r="C69" s="157"/>
      <c r="D69" s="143"/>
      <c r="E69" s="143"/>
      <c r="F69" s="143"/>
      <c r="G69" s="143"/>
      <c r="H69" s="142"/>
      <c r="I69" s="158"/>
      <c r="J69" s="156"/>
    </row>
    <row r="70" spans="3:10" s="151" customFormat="1" x14ac:dyDescent="0.2">
      <c r="C70" s="157"/>
      <c r="D70" s="143"/>
      <c r="E70" s="143"/>
      <c r="F70" s="143"/>
      <c r="G70" s="143"/>
      <c r="H70" s="142"/>
      <c r="I70" s="158"/>
      <c r="J70" s="156"/>
    </row>
    <row r="71" spans="3:10" s="151" customFormat="1" x14ac:dyDescent="0.2">
      <c r="C71" s="157"/>
      <c r="D71" s="143"/>
      <c r="E71" s="143"/>
      <c r="F71" s="143"/>
      <c r="G71" s="143"/>
      <c r="H71" s="142"/>
      <c r="I71" s="158"/>
      <c r="J71" s="156"/>
    </row>
    <row r="72" spans="3:10" s="151" customFormat="1" x14ac:dyDescent="0.2">
      <c r="C72" s="157"/>
      <c r="D72" s="143"/>
      <c r="E72" s="143"/>
      <c r="F72" s="143"/>
      <c r="G72" s="143"/>
      <c r="H72" s="142"/>
      <c r="I72" s="158"/>
      <c r="J72" s="156"/>
    </row>
    <row r="73" spans="3:10" s="151" customFormat="1" x14ac:dyDescent="0.2">
      <c r="C73" s="157"/>
      <c r="D73" s="143"/>
      <c r="E73" s="143"/>
      <c r="F73" s="143"/>
      <c r="G73" s="143"/>
      <c r="H73" s="142"/>
      <c r="I73" s="158"/>
      <c r="J73" s="156"/>
    </row>
    <row r="74" spans="3:10" s="151" customFormat="1" x14ac:dyDescent="0.2">
      <c r="C74" s="157"/>
      <c r="D74" s="143"/>
      <c r="E74" s="143"/>
      <c r="F74" s="143"/>
      <c r="G74" s="143"/>
      <c r="H74" s="142"/>
      <c r="I74" s="158"/>
      <c r="J74" s="156"/>
    </row>
    <row r="75" spans="3:10" s="151" customFormat="1" x14ac:dyDescent="0.2">
      <c r="C75" s="157"/>
      <c r="D75" s="143"/>
      <c r="E75" s="143"/>
      <c r="F75" s="143"/>
      <c r="G75" s="143"/>
      <c r="H75" s="142"/>
      <c r="I75" s="158"/>
      <c r="J75" s="156"/>
    </row>
    <row r="76" spans="3:10" s="151" customFormat="1" x14ac:dyDescent="0.2">
      <c r="C76" s="157"/>
      <c r="D76" s="143"/>
      <c r="E76" s="143"/>
      <c r="F76" s="143"/>
      <c r="G76" s="143"/>
      <c r="H76" s="142"/>
      <c r="I76" s="158"/>
      <c r="J76" s="156"/>
    </row>
    <row r="77" spans="3:10" s="151" customFormat="1" ht="15" thickBot="1" x14ac:dyDescent="0.25">
      <c r="C77" s="159"/>
      <c r="D77" s="146"/>
      <c r="E77" s="146"/>
      <c r="F77" s="146"/>
      <c r="G77" s="146"/>
      <c r="H77" s="145"/>
      <c r="I77" s="160"/>
      <c r="J77" s="156"/>
    </row>
  </sheetData>
  <sheetProtection password="B67F" sheet="1" objects="1" scenarios="1" formatRows="0"/>
  <mergeCells count="9">
    <mergeCell ref="H51:I51"/>
    <mergeCell ref="B26:I26"/>
    <mergeCell ref="B36:I36"/>
    <mergeCell ref="B2:I2"/>
    <mergeCell ref="B3:I3"/>
    <mergeCell ref="B8:I8"/>
    <mergeCell ref="B10:I10"/>
    <mergeCell ref="B23:I23"/>
    <mergeCell ref="B16:I16"/>
  </mergeCells>
  <dataValidations count="1">
    <dataValidation allowBlank="1" showInputMessage="1" prompt="Use tab E Append. if people are departing from different provinces, territories or countries." sqref="C11:G11 C17:G17"/>
  </dataValidations>
  <printOptions horizontalCentered="1"/>
  <pageMargins left="0.7" right="0.7" top="0.75" bottom="0.75" header="0.3" footer="0.3"/>
  <pageSetup paperSize="5" scale="73" fitToHeight="0" orientation="landscape" r:id="rId1"/>
  <headerFooter>
    <oddFooter>&amp;L&amp;BCanada Council for the Arts Confidential&amp;B&amp;C&amp;D&amp;RPage &amp;P</oddFooter>
  </headerFooter>
  <rowBreaks count="2" manualBreakCount="2">
    <brk id="34" max="8" man="1"/>
    <brk id="49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Please use the drop-down list to select the country." prompt="Select country from the drop-down list.">
          <x14:formula1>
            <xm:f>Sheet1!$B$5:$B$245</xm:f>
          </x14:formula1>
          <xm:sqref>C18:G18</xm:sqref>
        </x14:dataValidation>
        <x14:dataValidation type="list" allowBlank="1" showInputMessage="1" showErrorMessage="1" errorTitle="Error" error="Please use the drop-down list to select the province." prompt="Select province from the drop-down list.">
          <x14:formula1>
            <xm:f>Sheet2!$F$18:$F$31</xm:f>
          </x14:formula1>
          <xm:sqref>C12:G13 C19:G19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59999389629810485"/>
    <pageSetUpPr fitToPage="1"/>
  </sheetPr>
  <dimension ref="A1:N77"/>
  <sheetViews>
    <sheetView showGridLines="0" zoomScale="90" zoomScaleNormal="90" workbookViewId="0">
      <pane ySplit="3" topLeftCell="A4" activePane="bottomLeft" state="frozen"/>
      <selection pane="bottomLeft" activeCell="A4" sqref="A4:B4"/>
    </sheetView>
  </sheetViews>
  <sheetFormatPr defaultRowHeight="14.25" x14ac:dyDescent="0.2"/>
  <cols>
    <col min="1" max="1" width="54.7109375" style="1" customWidth="1"/>
    <col min="2" max="2" width="29.42578125" style="1" customWidth="1"/>
    <col min="3" max="3" width="6.7109375" style="1" customWidth="1"/>
    <col min="4" max="4" width="54.7109375" style="1" customWidth="1"/>
    <col min="5" max="5" width="29.7109375" style="1" customWidth="1"/>
    <col min="6" max="6" width="6.7109375" style="1" customWidth="1"/>
    <col min="7" max="7" width="54.7109375" style="1" customWidth="1"/>
    <col min="8" max="8" width="29.7109375" style="1" customWidth="1"/>
    <col min="9" max="9" width="6.7109375" style="1" customWidth="1"/>
    <col min="10" max="10" width="54.7109375" style="1" customWidth="1"/>
    <col min="11" max="11" width="29.42578125" style="1" customWidth="1"/>
    <col min="12" max="12" width="6.7109375" style="1" customWidth="1"/>
    <col min="13" max="13" width="54.7109375" style="1" customWidth="1"/>
    <col min="14" max="14" width="29.7109375" style="1" customWidth="1"/>
    <col min="15" max="15" width="6.42578125" style="1" customWidth="1"/>
    <col min="16" max="16384" width="9.140625" style="1"/>
  </cols>
  <sheetData>
    <row r="1" spans="1:14" ht="15" thickBot="1" x14ac:dyDescent="0.25">
      <c r="A1" s="86" t="s">
        <v>582</v>
      </c>
      <c r="B1" s="86"/>
    </row>
    <row r="2" spans="1:14" ht="15.75" thickBot="1" x14ac:dyDescent="0.25">
      <c r="A2" s="238" t="s">
        <v>452</v>
      </c>
      <c r="B2" s="239"/>
      <c r="D2" s="238" t="s">
        <v>453</v>
      </c>
      <c r="E2" s="239"/>
      <c r="G2" s="238" t="s">
        <v>454</v>
      </c>
      <c r="H2" s="239"/>
      <c r="J2" s="238" t="s">
        <v>455</v>
      </c>
      <c r="K2" s="239"/>
      <c r="M2" s="238" t="s">
        <v>456</v>
      </c>
      <c r="N2" s="239"/>
    </row>
    <row r="3" spans="1:14" ht="4.5" customHeight="1" x14ac:dyDescent="0.2">
      <c r="A3" s="86"/>
      <c r="D3" s="86"/>
      <c r="G3" s="86"/>
      <c r="J3" s="86"/>
      <c r="M3" s="86"/>
    </row>
    <row r="4" spans="1:14" ht="15" x14ac:dyDescent="0.2">
      <c r="A4" s="226" t="s">
        <v>498</v>
      </c>
      <c r="B4" s="226"/>
      <c r="C4" s="2"/>
      <c r="D4" s="226" t="s">
        <v>500</v>
      </c>
      <c r="E4" s="226"/>
      <c r="G4" s="226" t="s">
        <v>502</v>
      </c>
      <c r="H4" s="226"/>
      <c r="I4" s="3"/>
      <c r="J4" s="226" t="s">
        <v>504</v>
      </c>
      <c r="K4" s="226"/>
      <c r="L4" s="2"/>
      <c r="M4" s="226" t="s">
        <v>506</v>
      </c>
      <c r="N4" s="226"/>
    </row>
    <row r="5" spans="1:14" ht="30.75" customHeight="1" x14ac:dyDescent="0.2">
      <c r="A5" s="226" t="str">
        <f>+A38</f>
        <v>Please fill out below for people travelling different routes</v>
      </c>
      <c r="B5" s="226"/>
      <c r="C5" s="2"/>
      <c r="D5" s="226" t="str">
        <f>+D38</f>
        <v>Please fill out below for people travelling different routes</v>
      </c>
      <c r="E5" s="226"/>
      <c r="G5" s="226" t="str">
        <f>+G38</f>
        <v>Please fill out below for people travelling different routes</v>
      </c>
      <c r="H5" s="226"/>
      <c r="I5" s="3"/>
      <c r="J5" s="226" t="str">
        <f>+J38</f>
        <v>Please fill out below for people travelling different routes</v>
      </c>
      <c r="K5" s="226"/>
      <c r="L5" s="2"/>
      <c r="M5" s="226" t="str">
        <f>+M38</f>
        <v>Please fill out below for people travelling different routes</v>
      </c>
      <c r="N5" s="226"/>
    </row>
    <row r="6" spans="1:14" ht="9.75" customHeight="1" x14ac:dyDescent="0.2">
      <c r="A6" s="3"/>
      <c r="B6" s="3"/>
      <c r="D6" s="3"/>
      <c r="E6" s="3"/>
      <c r="G6" s="3"/>
      <c r="H6" s="3"/>
      <c r="I6" s="3"/>
      <c r="J6" s="3"/>
      <c r="K6" s="3"/>
      <c r="M6" s="3"/>
      <c r="N6" s="3"/>
    </row>
    <row r="7" spans="1:14" ht="15" x14ac:dyDescent="0.25">
      <c r="A7" s="224" t="str">
        <f>+A40</f>
        <v>Travel Route 1</v>
      </c>
      <c r="B7" s="224"/>
      <c r="D7" s="224" t="str">
        <f>+D40</f>
        <v>Travel Route 1</v>
      </c>
      <c r="E7" s="224"/>
      <c r="G7" s="224" t="str">
        <f>+G40</f>
        <v>Travel Route 1</v>
      </c>
      <c r="H7" s="224"/>
      <c r="I7" s="5"/>
      <c r="J7" s="224" t="str">
        <f>+J40</f>
        <v>Travel Route 1</v>
      </c>
      <c r="K7" s="224"/>
      <c r="M7" s="224" t="str">
        <f>+M40</f>
        <v>Travel Route 1</v>
      </c>
      <c r="N7" s="224"/>
    </row>
    <row r="8" spans="1:14" x14ac:dyDescent="0.2">
      <c r="A8" s="7" t="s">
        <v>4</v>
      </c>
      <c r="B8" s="170"/>
      <c r="D8" s="7" t="s">
        <v>4</v>
      </c>
      <c r="E8" s="170"/>
      <c r="G8" s="7" t="s">
        <v>4</v>
      </c>
      <c r="H8" s="170"/>
      <c r="I8" s="8"/>
      <c r="J8" s="7" t="s">
        <v>4</v>
      </c>
      <c r="K8" s="170"/>
      <c r="M8" s="7" t="s">
        <v>4</v>
      </c>
      <c r="N8" s="170"/>
    </row>
    <row r="9" spans="1:14" x14ac:dyDescent="0.2">
      <c r="A9" s="9" t="s">
        <v>5</v>
      </c>
      <c r="B9" s="49" t="s">
        <v>580</v>
      </c>
      <c r="D9" s="9" t="s">
        <v>5</v>
      </c>
      <c r="E9" s="49" t="s">
        <v>580</v>
      </c>
      <c r="G9" s="9" t="s">
        <v>5</v>
      </c>
      <c r="H9" s="49" t="s">
        <v>580</v>
      </c>
      <c r="J9" s="9" t="s">
        <v>5</v>
      </c>
      <c r="K9" s="49" t="s">
        <v>580</v>
      </c>
      <c r="M9" s="9" t="s">
        <v>5</v>
      </c>
      <c r="N9" s="49" t="s">
        <v>580</v>
      </c>
    </row>
    <row r="10" spans="1:14" x14ac:dyDescent="0.2">
      <c r="A10" s="9" t="s">
        <v>6</v>
      </c>
      <c r="B10" s="49" t="s">
        <v>580</v>
      </c>
      <c r="D10" s="9" t="s">
        <v>6</v>
      </c>
      <c r="E10" s="49" t="s">
        <v>580</v>
      </c>
      <c r="G10" s="9" t="s">
        <v>6</v>
      </c>
      <c r="H10" s="49" t="s">
        <v>580</v>
      </c>
      <c r="J10" s="9" t="s">
        <v>6</v>
      </c>
      <c r="K10" s="49" t="s">
        <v>580</v>
      </c>
      <c r="M10" s="9" t="s">
        <v>6</v>
      </c>
      <c r="N10" s="49" t="s">
        <v>580</v>
      </c>
    </row>
    <row r="11" spans="1:14" ht="15" thickBot="1" x14ac:dyDescent="0.25">
      <c r="A11" s="9" t="s">
        <v>18</v>
      </c>
      <c r="B11" s="11">
        <f>IFERROR(VLOOKUP(B9,Sheet2!$F$2:$S$15, MATCH(B10,Sheet2!$G$2:$S$2,0)+1,FALSE),0)</f>
        <v>0</v>
      </c>
      <c r="D11" s="9" t="s">
        <v>18</v>
      </c>
      <c r="E11" s="11">
        <f>IFERROR(VLOOKUP(E9,Sheet2!$F$2:$S$15, MATCH(E10,Sheet2!$G$2:$S$2,0)+1,FALSE),0)</f>
        <v>0</v>
      </c>
      <c r="G11" s="9" t="s">
        <v>18</v>
      </c>
      <c r="H11" s="11">
        <f>IFERROR(VLOOKUP(H9,Sheet2!$F$2:$S$15, MATCH(H10,Sheet2!$G$2:$S$2,0)+1,FALSE),0)</f>
        <v>0</v>
      </c>
      <c r="J11" s="9" t="s">
        <v>18</v>
      </c>
      <c r="K11" s="11">
        <f>IFERROR(VLOOKUP(K9,Sheet2!$F$2:$S$15, MATCH(K10,Sheet2!$G$2:$S$2,0)+1,FALSE),0)</f>
        <v>0</v>
      </c>
      <c r="M11" s="9" t="s">
        <v>18</v>
      </c>
      <c r="N11" s="11">
        <f>IFERROR(VLOOKUP(N9,Sheet2!$F$2:$S$15, MATCH(N10,Sheet2!$G$2:$S$2,0)+1,FALSE),0)</f>
        <v>0</v>
      </c>
    </row>
    <row r="12" spans="1:14" ht="15" thickBot="1" x14ac:dyDescent="0.25">
      <c r="A12" s="12" t="s">
        <v>19</v>
      </c>
      <c r="B12" s="13">
        <f>+B11*B8</f>
        <v>0</v>
      </c>
      <c r="D12" s="12" t="s">
        <v>19</v>
      </c>
      <c r="E12" s="13">
        <f>+E11*E8</f>
        <v>0</v>
      </c>
      <c r="G12" s="12" t="s">
        <v>19</v>
      </c>
      <c r="H12" s="13">
        <f>+H11*H8</f>
        <v>0</v>
      </c>
      <c r="J12" s="12" t="s">
        <v>19</v>
      </c>
      <c r="K12" s="13">
        <f>+K11*K8</f>
        <v>0</v>
      </c>
      <c r="M12" s="12" t="s">
        <v>19</v>
      </c>
      <c r="N12" s="13">
        <f>+N11*N8</f>
        <v>0</v>
      </c>
    </row>
    <row r="14" spans="1:14" ht="15" x14ac:dyDescent="0.25">
      <c r="A14" s="224" t="str">
        <f>+A47</f>
        <v>Travel Route 2</v>
      </c>
      <c r="B14" s="224"/>
      <c r="D14" s="224" t="str">
        <f>+D47</f>
        <v>Travel Route 2</v>
      </c>
      <c r="E14" s="224"/>
      <c r="G14" s="224" t="str">
        <f>+G47</f>
        <v>Travel Route 2</v>
      </c>
      <c r="H14" s="224"/>
      <c r="J14" s="224" t="str">
        <f>+J47</f>
        <v>Travel Route 2</v>
      </c>
      <c r="K14" s="224"/>
      <c r="M14" s="224" t="str">
        <f>+M47</f>
        <v>Travel Route 2</v>
      </c>
      <c r="N14" s="224"/>
    </row>
    <row r="15" spans="1:14" x14ac:dyDescent="0.2">
      <c r="A15" s="7" t="s">
        <v>4</v>
      </c>
      <c r="B15" s="170"/>
      <c r="D15" s="7" t="s">
        <v>4</v>
      </c>
      <c r="E15" s="170"/>
      <c r="G15" s="7" t="s">
        <v>4</v>
      </c>
      <c r="H15" s="170"/>
      <c r="J15" s="7" t="s">
        <v>4</v>
      </c>
      <c r="K15" s="170"/>
      <c r="M15" s="7" t="s">
        <v>4</v>
      </c>
      <c r="N15" s="170"/>
    </row>
    <row r="16" spans="1:14" x14ac:dyDescent="0.2">
      <c r="A16" s="9" t="s">
        <v>5</v>
      </c>
      <c r="B16" s="49" t="s">
        <v>580</v>
      </c>
      <c r="D16" s="9" t="s">
        <v>5</v>
      </c>
      <c r="E16" s="49" t="s">
        <v>580</v>
      </c>
      <c r="G16" s="9" t="s">
        <v>5</v>
      </c>
      <c r="H16" s="49" t="s">
        <v>580</v>
      </c>
      <c r="J16" s="9" t="s">
        <v>5</v>
      </c>
      <c r="K16" s="49" t="s">
        <v>580</v>
      </c>
      <c r="M16" s="9" t="s">
        <v>5</v>
      </c>
      <c r="N16" s="49" t="s">
        <v>580</v>
      </c>
    </row>
    <row r="17" spans="1:14" x14ac:dyDescent="0.2">
      <c r="A17" s="9" t="s">
        <v>6</v>
      </c>
      <c r="B17" s="49" t="s">
        <v>580</v>
      </c>
      <c r="D17" s="9" t="s">
        <v>6</v>
      </c>
      <c r="E17" s="49" t="s">
        <v>580</v>
      </c>
      <c r="G17" s="9" t="s">
        <v>6</v>
      </c>
      <c r="H17" s="49" t="s">
        <v>580</v>
      </c>
      <c r="J17" s="9" t="s">
        <v>6</v>
      </c>
      <c r="K17" s="49" t="s">
        <v>580</v>
      </c>
      <c r="M17" s="9" t="s">
        <v>6</v>
      </c>
      <c r="N17" s="49" t="s">
        <v>580</v>
      </c>
    </row>
    <row r="18" spans="1:14" ht="15" thickBot="1" x14ac:dyDescent="0.25">
      <c r="A18" s="9" t="s">
        <v>18</v>
      </c>
      <c r="B18" s="11">
        <f>IFERROR(VLOOKUP(B16,Sheet2!$F$2:$S$15, MATCH(B17,Sheet2!$G$2:$S$2,0)+1,FALSE),0)</f>
        <v>0</v>
      </c>
      <c r="D18" s="9" t="s">
        <v>18</v>
      </c>
      <c r="E18" s="11">
        <f>IFERROR(VLOOKUP(E16,Sheet2!$F$2:$S$15, MATCH(E17,Sheet2!$G$2:$S$2,0)+1,FALSE),0)</f>
        <v>0</v>
      </c>
      <c r="G18" s="9" t="s">
        <v>18</v>
      </c>
      <c r="H18" s="11">
        <f>IFERROR(VLOOKUP(H16,Sheet2!$F$2:$S$15, MATCH(H17,Sheet2!$G$2:$S$2,0)+1,FALSE),0)</f>
        <v>0</v>
      </c>
      <c r="J18" s="9" t="s">
        <v>18</v>
      </c>
      <c r="K18" s="11">
        <f>IFERROR(VLOOKUP(K16,Sheet2!$F$2:$S$15, MATCH(K17,Sheet2!$G$2:$S$2,0)+1,FALSE),0)</f>
        <v>0</v>
      </c>
      <c r="M18" s="9" t="s">
        <v>18</v>
      </c>
      <c r="N18" s="11">
        <f>IFERROR(VLOOKUP(N16,Sheet2!$F$2:$S$15, MATCH(N17,Sheet2!$G$2:$S$2,0)+1,FALSE),0)</f>
        <v>0</v>
      </c>
    </row>
    <row r="19" spans="1:14" ht="15" thickBot="1" x14ac:dyDescent="0.25">
      <c r="A19" s="12" t="s">
        <v>19</v>
      </c>
      <c r="B19" s="13">
        <f>+B18*B15</f>
        <v>0</v>
      </c>
      <c r="D19" s="12" t="s">
        <v>19</v>
      </c>
      <c r="E19" s="13">
        <f>+E18*E15</f>
        <v>0</v>
      </c>
      <c r="G19" s="12" t="s">
        <v>19</v>
      </c>
      <c r="H19" s="13">
        <f>+H18*H15</f>
        <v>0</v>
      </c>
      <c r="J19" s="12" t="s">
        <v>19</v>
      </c>
      <c r="K19" s="13">
        <f>+K18*K15</f>
        <v>0</v>
      </c>
      <c r="M19" s="12" t="s">
        <v>19</v>
      </c>
      <c r="N19" s="13">
        <f>+N18*N15</f>
        <v>0</v>
      </c>
    </row>
    <row r="21" spans="1:14" ht="15" x14ac:dyDescent="0.25">
      <c r="A21" s="224" t="str">
        <f>+A54</f>
        <v>Travel Route 3</v>
      </c>
      <c r="B21" s="224"/>
      <c r="D21" s="224" t="str">
        <f>+D54</f>
        <v>Travel Route 3</v>
      </c>
      <c r="E21" s="224"/>
      <c r="G21" s="224" t="str">
        <f>+G54</f>
        <v>Travel Route 3</v>
      </c>
      <c r="H21" s="224"/>
      <c r="J21" s="224" t="str">
        <f>+J54</f>
        <v>Travel Route 3</v>
      </c>
      <c r="K21" s="224"/>
      <c r="M21" s="224" t="str">
        <f>+M54</f>
        <v>Travel Route 3</v>
      </c>
      <c r="N21" s="224"/>
    </row>
    <row r="22" spans="1:14" x14ac:dyDescent="0.2">
      <c r="A22" s="7" t="s">
        <v>4</v>
      </c>
      <c r="B22" s="170"/>
      <c r="D22" s="7" t="s">
        <v>4</v>
      </c>
      <c r="E22" s="170"/>
      <c r="G22" s="7" t="s">
        <v>4</v>
      </c>
      <c r="H22" s="170"/>
      <c r="J22" s="7" t="s">
        <v>4</v>
      </c>
      <c r="K22" s="170"/>
      <c r="M22" s="7" t="s">
        <v>4</v>
      </c>
      <c r="N22" s="170"/>
    </row>
    <row r="23" spans="1:14" x14ac:dyDescent="0.2">
      <c r="A23" s="9" t="s">
        <v>5</v>
      </c>
      <c r="B23" s="49" t="s">
        <v>580</v>
      </c>
      <c r="D23" s="9" t="s">
        <v>5</v>
      </c>
      <c r="E23" s="49" t="s">
        <v>580</v>
      </c>
      <c r="G23" s="9" t="s">
        <v>5</v>
      </c>
      <c r="H23" s="49" t="s">
        <v>580</v>
      </c>
      <c r="J23" s="9" t="s">
        <v>5</v>
      </c>
      <c r="K23" s="49" t="s">
        <v>580</v>
      </c>
      <c r="M23" s="9" t="s">
        <v>5</v>
      </c>
      <c r="N23" s="49" t="s">
        <v>580</v>
      </c>
    </row>
    <row r="24" spans="1:14" x14ac:dyDescent="0.2">
      <c r="A24" s="9" t="s">
        <v>6</v>
      </c>
      <c r="B24" s="49" t="s">
        <v>580</v>
      </c>
      <c r="D24" s="9" t="s">
        <v>6</v>
      </c>
      <c r="E24" s="49" t="s">
        <v>580</v>
      </c>
      <c r="G24" s="9" t="s">
        <v>6</v>
      </c>
      <c r="H24" s="49" t="s">
        <v>580</v>
      </c>
      <c r="J24" s="9" t="s">
        <v>6</v>
      </c>
      <c r="K24" s="49" t="s">
        <v>580</v>
      </c>
      <c r="M24" s="9" t="s">
        <v>6</v>
      </c>
      <c r="N24" s="49" t="s">
        <v>580</v>
      </c>
    </row>
    <row r="25" spans="1:14" ht="15" thickBot="1" x14ac:dyDescent="0.25">
      <c r="A25" s="9" t="s">
        <v>18</v>
      </c>
      <c r="B25" s="11">
        <f>IFERROR(VLOOKUP(B23,Sheet2!$F$2:$S$15, MATCH(B24,Sheet2!$G$2:$S$2,0)+1,FALSE),0)</f>
        <v>0</v>
      </c>
      <c r="D25" s="9" t="s">
        <v>18</v>
      </c>
      <c r="E25" s="11">
        <f>IFERROR(VLOOKUP(E23,Sheet2!$F$2:$S$15, MATCH(E24,Sheet2!$G$2:$S$2,0)+1,FALSE),0)</f>
        <v>0</v>
      </c>
      <c r="G25" s="9" t="s">
        <v>18</v>
      </c>
      <c r="H25" s="11">
        <f>IFERROR(VLOOKUP(H23,Sheet2!$F$2:$S$15, MATCH(H24,Sheet2!$G$2:$S$2,0)+1,FALSE),0)</f>
        <v>0</v>
      </c>
      <c r="J25" s="9" t="s">
        <v>18</v>
      </c>
      <c r="K25" s="11">
        <f>IFERROR(VLOOKUP(K23,Sheet2!$F$2:$S$15, MATCH(K24,Sheet2!$G$2:$S$2,0)+1,FALSE),0)</f>
        <v>0</v>
      </c>
      <c r="M25" s="9" t="s">
        <v>18</v>
      </c>
      <c r="N25" s="11">
        <f>IFERROR(VLOOKUP(N23,Sheet2!$F$2:$S$15, MATCH(N24,Sheet2!$G$2:$S$2,0)+1,FALSE),0)</f>
        <v>0</v>
      </c>
    </row>
    <row r="26" spans="1:14" ht="15" thickBot="1" x14ac:dyDescent="0.25">
      <c r="A26" s="12" t="s">
        <v>19</v>
      </c>
      <c r="B26" s="13">
        <f>+B25*B22</f>
        <v>0</v>
      </c>
      <c r="D26" s="12" t="s">
        <v>19</v>
      </c>
      <c r="E26" s="13">
        <f>+E25*E22</f>
        <v>0</v>
      </c>
      <c r="G26" s="12" t="s">
        <v>19</v>
      </c>
      <c r="H26" s="13">
        <f>+H25*H22</f>
        <v>0</v>
      </c>
      <c r="J26" s="12" t="s">
        <v>19</v>
      </c>
      <c r="K26" s="13">
        <f>+K25*K22</f>
        <v>0</v>
      </c>
      <c r="M26" s="12" t="s">
        <v>19</v>
      </c>
      <c r="N26" s="13">
        <f>+N25*N22</f>
        <v>0</v>
      </c>
    </row>
    <row r="27" spans="1:14" ht="15" x14ac:dyDescent="0.2">
      <c r="A27" s="15"/>
      <c r="B27" s="16"/>
      <c r="D27" s="15"/>
      <c r="E27" s="16"/>
      <c r="G27" s="15"/>
      <c r="H27" s="16"/>
      <c r="J27" s="15"/>
      <c r="K27" s="16"/>
      <c r="M27" s="15"/>
      <c r="N27" s="16"/>
    </row>
    <row r="28" spans="1:14" ht="15" x14ac:dyDescent="0.25">
      <c r="A28" s="224" t="str">
        <f>+A61</f>
        <v>Travel Route 4</v>
      </c>
      <c r="B28" s="224"/>
      <c r="D28" s="224" t="str">
        <f>+D61</f>
        <v>Travel Route 4</v>
      </c>
      <c r="E28" s="224"/>
      <c r="G28" s="224" t="str">
        <f>+G61</f>
        <v>Travel Route 4</v>
      </c>
      <c r="H28" s="224"/>
      <c r="J28" s="224" t="str">
        <f>+J61</f>
        <v>Travel Route 4</v>
      </c>
      <c r="K28" s="224"/>
      <c r="M28" s="224" t="str">
        <f>+M61</f>
        <v>Travel Route 4</v>
      </c>
      <c r="N28" s="224"/>
    </row>
    <row r="29" spans="1:14" x14ac:dyDescent="0.2">
      <c r="A29" s="7" t="s">
        <v>4</v>
      </c>
      <c r="B29" s="170"/>
      <c r="D29" s="7" t="s">
        <v>4</v>
      </c>
      <c r="E29" s="170"/>
      <c r="G29" s="7" t="s">
        <v>4</v>
      </c>
      <c r="H29" s="170"/>
      <c r="J29" s="7" t="s">
        <v>4</v>
      </c>
      <c r="K29" s="170"/>
      <c r="M29" s="7" t="s">
        <v>4</v>
      </c>
      <c r="N29" s="170"/>
    </row>
    <row r="30" spans="1:14" x14ac:dyDescent="0.2">
      <c r="A30" s="9" t="s">
        <v>5</v>
      </c>
      <c r="B30" s="49" t="s">
        <v>580</v>
      </c>
      <c r="D30" s="9" t="s">
        <v>5</v>
      </c>
      <c r="E30" s="49" t="s">
        <v>580</v>
      </c>
      <c r="G30" s="9" t="s">
        <v>5</v>
      </c>
      <c r="H30" s="49" t="s">
        <v>580</v>
      </c>
      <c r="J30" s="9" t="s">
        <v>5</v>
      </c>
      <c r="K30" s="49" t="s">
        <v>580</v>
      </c>
      <c r="M30" s="9" t="s">
        <v>5</v>
      </c>
      <c r="N30" s="49" t="s">
        <v>580</v>
      </c>
    </row>
    <row r="31" spans="1:14" x14ac:dyDescent="0.2">
      <c r="A31" s="9" t="s">
        <v>6</v>
      </c>
      <c r="B31" s="49" t="s">
        <v>580</v>
      </c>
      <c r="D31" s="9" t="s">
        <v>6</v>
      </c>
      <c r="E31" s="49" t="s">
        <v>580</v>
      </c>
      <c r="G31" s="9" t="s">
        <v>6</v>
      </c>
      <c r="H31" s="49" t="s">
        <v>580</v>
      </c>
      <c r="J31" s="9" t="s">
        <v>6</v>
      </c>
      <c r="K31" s="49" t="s">
        <v>580</v>
      </c>
      <c r="M31" s="9" t="s">
        <v>6</v>
      </c>
      <c r="N31" s="49" t="s">
        <v>580</v>
      </c>
    </row>
    <row r="32" spans="1:14" ht="15" thickBot="1" x14ac:dyDescent="0.25">
      <c r="A32" s="9" t="s">
        <v>18</v>
      </c>
      <c r="B32" s="11">
        <f>IFERROR(VLOOKUP(B30,Sheet2!$F$2:$S$15, MATCH(B31,Sheet2!$G$2:$S$2,0)+1,FALSE),0)</f>
        <v>0</v>
      </c>
      <c r="D32" s="9" t="s">
        <v>18</v>
      </c>
      <c r="E32" s="11">
        <f>IFERROR(VLOOKUP(E30,Sheet2!$F$2:$S$15, MATCH(E31,Sheet2!$G$2:$S$2,0)+1,FALSE),0)</f>
        <v>0</v>
      </c>
      <c r="G32" s="9" t="s">
        <v>18</v>
      </c>
      <c r="H32" s="11">
        <f>IFERROR(VLOOKUP(H30,Sheet2!$F$2:$S$15, MATCH(H31,Sheet2!$G$2:$S$2,0)+1,FALSE),0)</f>
        <v>0</v>
      </c>
      <c r="J32" s="9" t="s">
        <v>18</v>
      </c>
      <c r="K32" s="11">
        <f>IFERROR(VLOOKUP(K30,Sheet2!$F$2:$S$15, MATCH(K31,Sheet2!$G$2:$S$2,0)+1,FALSE),0)</f>
        <v>0</v>
      </c>
      <c r="M32" s="9" t="s">
        <v>18</v>
      </c>
      <c r="N32" s="11">
        <f>IFERROR(VLOOKUP(N30,Sheet2!$F$2:$S$15, MATCH(N31,Sheet2!$G$2:$S$2,0)+1,FALSE),0)</f>
        <v>0</v>
      </c>
    </row>
    <row r="33" spans="1:14" ht="15" thickBot="1" x14ac:dyDescent="0.25">
      <c r="A33" s="12" t="s">
        <v>19</v>
      </c>
      <c r="B33" s="13">
        <f>+B32*B29</f>
        <v>0</v>
      </c>
      <c r="D33" s="12" t="s">
        <v>19</v>
      </c>
      <c r="E33" s="13">
        <f>+E32*E29</f>
        <v>0</v>
      </c>
      <c r="G33" s="12" t="s">
        <v>19</v>
      </c>
      <c r="H33" s="13">
        <f>+H32*H29</f>
        <v>0</v>
      </c>
      <c r="J33" s="12" t="s">
        <v>19</v>
      </c>
      <c r="K33" s="13">
        <f>+K32*K29</f>
        <v>0</v>
      </c>
      <c r="M33" s="12" t="s">
        <v>19</v>
      </c>
      <c r="N33" s="13">
        <f>+N32*N29</f>
        <v>0</v>
      </c>
    </row>
    <row r="34" spans="1:14" ht="15.75" thickBot="1" x14ac:dyDescent="0.25">
      <c r="A34" s="15"/>
      <c r="B34" s="16"/>
      <c r="D34" s="15"/>
      <c r="E34" s="16"/>
      <c r="G34" s="15"/>
      <c r="H34" s="16"/>
      <c r="J34" s="15"/>
      <c r="K34" s="16"/>
      <c r="M34" s="15"/>
      <c r="N34" s="16"/>
    </row>
    <row r="35" spans="1:14" s="19" customFormat="1" ht="39" customHeight="1" thickBot="1" x14ac:dyDescent="0.3">
      <c r="A35" s="17" t="s">
        <v>499</v>
      </c>
      <c r="B35" s="18">
        <f>+B26+B19+B12+B33</f>
        <v>0</v>
      </c>
      <c r="D35" s="17" t="s">
        <v>501</v>
      </c>
      <c r="E35" s="18">
        <f>+E26+E19+E12+E33</f>
        <v>0</v>
      </c>
      <c r="G35" s="17" t="s">
        <v>503</v>
      </c>
      <c r="H35" s="18">
        <f>+H26+H19+H12+H33</f>
        <v>0</v>
      </c>
      <c r="J35" s="17" t="s">
        <v>505</v>
      </c>
      <c r="K35" s="18">
        <f>+K26+K19+K12+K33</f>
        <v>0</v>
      </c>
      <c r="M35" s="17" t="s">
        <v>507</v>
      </c>
      <c r="N35" s="18">
        <f>+N26+N19+N12+N33</f>
        <v>0</v>
      </c>
    </row>
    <row r="37" spans="1:14" ht="39" customHeight="1" x14ac:dyDescent="0.2">
      <c r="A37" s="234" t="s">
        <v>528</v>
      </c>
      <c r="B37" s="235"/>
      <c r="C37" s="3"/>
      <c r="D37" s="234" t="s">
        <v>529</v>
      </c>
      <c r="E37" s="235"/>
      <c r="G37" s="234" t="s">
        <v>530</v>
      </c>
      <c r="H37" s="235"/>
      <c r="J37" s="234" t="s">
        <v>531</v>
      </c>
      <c r="K37" s="235"/>
      <c r="M37" s="234" t="s">
        <v>532</v>
      </c>
      <c r="N37" s="235"/>
    </row>
    <row r="38" spans="1:14" ht="15" x14ac:dyDescent="0.2">
      <c r="A38" s="227" t="s">
        <v>14</v>
      </c>
      <c r="B38" s="227"/>
      <c r="C38" s="3"/>
      <c r="D38" s="227" t="s">
        <v>14</v>
      </c>
      <c r="E38" s="227"/>
      <c r="G38" s="227" t="s">
        <v>14</v>
      </c>
      <c r="H38" s="227"/>
      <c r="J38" s="227" t="s">
        <v>14</v>
      </c>
      <c r="K38" s="227"/>
      <c r="M38" s="227" t="s">
        <v>14</v>
      </c>
      <c r="N38" s="227"/>
    </row>
    <row r="39" spans="1:14" ht="15" x14ac:dyDescent="0.2">
      <c r="A39" s="3" t="s">
        <v>15</v>
      </c>
      <c r="B39" s="3"/>
      <c r="C39" s="3"/>
      <c r="D39" s="3" t="s">
        <v>15</v>
      </c>
      <c r="E39" s="3"/>
      <c r="G39" s="3" t="s">
        <v>15</v>
      </c>
      <c r="H39" s="3"/>
      <c r="J39" s="3" t="s">
        <v>15</v>
      </c>
      <c r="K39" s="3"/>
      <c r="M39" s="3" t="s">
        <v>15</v>
      </c>
      <c r="N39" s="3"/>
    </row>
    <row r="40" spans="1:14" ht="15" x14ac:dyDescent="0.25">
      <c r="A40" s="225" t="s">
        <v>16</v>
      </c>
      <c r="B40" s="225"/>
      <c r="C40" s="5"/>
      <c r="D40" s="225" t="s">
        <v>16</v>
      </c>
      <c r="E40" s="225"/>
      <c r="G40" s="225" t="s">
        <v>16</v>
      </c>
      <c r="H40" s="225"/>
      <c r="J40" s="225" t="s">
        <v>16</v>
      </c>
      <c r="K40" s="225"/>
      <c r="M40" s="225" t="s">
        <v>16</v>
      </c>
      <c r="N40" s="225"/>
    </row>
    <row r="41" spans="1:14" x14ac:dyDescent="0.2">
      <c r="A41" s="7" t="s">
        <v>4</v>
      </c>
      <c r="B41" s="171"/>
      <c r="D41" s="7" t="s">
        <v>4</v>
      </c>
      <c r="E41" s="171"/>
      <c r="G41" s="7" t="s">
        <v>4</v>
      </c>
      <c r="H41" s="171"/>
      <c r="J41" s="7" t="s">
        <v>4</v>
      </c>
      <c r="K41" s="171"/>
      <c r="M41" s="7" t="s">
        <v>4</v>
      </c>
      <c r="N41" s="171"/>
    </row>
    <row r="42" spans="1:14" x14ac:dyDescent="0.2">
      <c r="A42" s="9" t="s">
        <v>526</v>
      </c>
      <c r="B42" s="131" t="s">
        <v>17</v>
      </c>
      <c r="D42" s="9" t="s">
        <v>526</v>
      </c>
      <c r="E42" s="131" t="s">
        <v>17</v>
      </c>
      <c r="G42" s="9" t="s">
        <v>526</v>
      </c>
      <c r="H42" s="131" t="s">
        <v>17</v>
      </c>
      <c r="J42" s="9" t="s">
        <v>526</v>
      </c>
      <c r="K42" s="131" t="s">
        <v>17</v>
      </c>
      <c r="M42" s="9" t="s">
        <v>526</v>
      </c>
      <c r="N42" s="131" t="s">
        <v>17</v>
      </c>
    </row>
    <row r="43" spans="1:14" x14ac:dyDescent="0.2">
      <c r="A43" s="9" t="s">
        <v>5</v>
      </c>
      <c r="B43" s="49" t="s">
        <v>581</v>
      </c>
      <c r="D43" s="9" t="s">
        <v>5</v>
      </c>
      <c r="E43" s="49" t="s">
        <v>581</v>
      </c>
      <c r="G43" s="9" t="s">
        <v>5</v>
      </c>
      <c r="H43" s="49" t="s">
        <v>581</v>
      </c>
      <c r="J43" s="9" t="s">
        <v>5</v>
      </c>
      <c r="K43" s="49" t="s">
        <v>581</v>
      </c>
      <c r="M43" s="9" t="s">
        <v>5</v>
      </c>
      <c r="N43" s="49" t="s">
        <v>581</v>
      </c>
    </row>
    <row r="44" spans="1:14" ht="15" thickBot="1" x14ac:dyDescent="0.25">
      <c r="A44" s="9" t="s">
        <v>18</v>
      </c>
      <c r="B44" s="11">
        <f>+IFERROR(VLOOKUP(B43,Sheet1!$B$4:$C$246,2,0),0)</f>
        <v>0</v>
      </c>
      <c r="D44" s="9" t="s">
        <v>18</v>
      </c>
      <c r="E44" s="11">
        <f>+IFERROR(VLOOKUP(E43,Sheet1!$B$4:$C$246,2,0),0)</f>
        <v>0</v>
      </c>
      <c r="G44" s="9" t="s">
        <v>18</v>
      </c>
      <c r="H44" s="11">
        <f>+IFERROR(VLOOKUP(H43,Sheet1!$B$4:$C$246,2,0),0)</f>
        <v>0</v>
      </c>
      <c r="J44" s="9" t="s">
        <v>18</v>
      </c>
      <c r="K44" s="11">
        <f>+IFERROR(VLOOKUP(K43,Sheet1!$B$4:$C$246,2,0),0)</f>
        <v>0</v>
      </c>
      <c r="M44" s="9" t="s">
        <v>18</v>
      </c>
      <c r="N44" s="11">
        <f>+IFERROR(VLOOKUP(N43,Sheet1!$B$4:$C$246,2,0),0)</f>
        <v>0</v>
      </c>
    </row>
    <row r="45" spans="1:14" ht="15" thickBot="1" x14ac:dyDescent="0.25">
      <c r="A45" s="12" t="s">
        <v>19</v>
      </c>
      <c r="B45" s="13">
        <f>+B44*B41</f>
        <v>0</v>
      </c>
      <c r="D45" s="12" t="s">
        <v>19</v>
      </c>
      <c r="E45" s="13">
        <f>+E44*E41</f>
        <v>0</v>
      </c>
      <c r="G45" s="12" t="s">
        <v>19</v>
      </c>
      <c r="H45" s="13">
        <f>+H44*H41</f>
        <v>0</v>
      </c>
      <c r="J45" s="12" t="s">
        <v>19</v>
      </c>
      <c r="K45" s="13">
        <f>+K44*K41</f>
        <v>0</v>
      </c>
      <c r="M45" s="12" t="s">
        <v>19</v>
      </c>
      <c r="N45" s="13">
        <f>+N44*N41</f>
        <v>0</v>
      </c>
    </row>
    <row r="47" spans="1:14" ht="15" x14ac:dyDescent="0.25">
      <c r="A47" s="225" t="s">
        <v>20</v>
      </c>
      <c r="B47" s="225"/>
      <c r="D47" s="225" t="s">
        <v>20</v>
      </c>
      <c r="E47" s="225"/>
      <c r="G47" s="225" t="s">
        <v>20</v>
      </c>
      <c r="H47" s="225"/>
      <c r="J47" s="225" t="s">
        <v>20</v>
      </c>
      <c r="K47" s="225"/>
      <c r="M47" s="225" t="s">
        <v>20</v>
      </c>
      <c r="N47" s="225"/>
    </row>
    <row r="48" spans="1:14" x14ac:dyDescent="0.2">
      <c r="A48" s="7" t="s">
        <v>4</v>
      </c>
      <c r="B48" s="171"/>
      <c r="D48" s="7" t="s">
        <v>4</v>
      </c>
      <c r="E48" s="171"/>
      <c r="G48" s="7" t="s">
        <v>4</v>
      </c>
      <c r="H48" s="171"/>
      <c r="J48" s="7" t="s">
        <v>4</v>
      </c>
      <c r="K48" s="171"/>
      <c r="M48" s="7" t="s">
        <v>4</v>
      </c>
      <c r="N48" s="171"/>
    </row>
    <row r="49" spans="1:14" x14ac:dyDescent="0.2">
      <c r="A49" s="9" t="s">
        <v>526</v>
      </c>
      <c r="B49" s="131" t="s">
        <v>17</v>
      </c>
      <c r="D49" s="9" t="s">
        <v>526</v>
      </c>
      <c r="E49" s="131" t="s">
        <v>17</v>
      </c>
      <c r="G49" s="9" t="s">
        <v>526</v>
      </c>
      <c r="H49" s="131" t="s">
        <v>17</v>
      </c>
      <c r="J49" s="9" t="s">
        <v>526</v>
      </c>
      <c r="K49" s="131" t="s">
        <v>17</v>
      </c>
      <c r="M49" s="9" t="s">
        <v>526</v>
      </c>
      <c r="N49" s="131" t="s">
        <v>17</v>
      </c>
    </row>
    <row r="50" spans="1:14" x14ac:dyDescent="0.2">
      <c r="A50" s="9" t="s">
        <v>5</v>
      </c>
      <c r="B50" s="49" t="s">
        <v>581</v>
      </c>
      <c r="D50" s="9" t="s">
        <v>5</v>
      </c>
      <c r="E50" s="49" t="s">
        <v>581</v>
      </c>
      <c r="G50" s="9" t="s">
        <v>5</v>
      </c>
      <c r="H50" s="49" t="s">
        <v>581</v>
      </c>
      <c r="J50" s="9" t="s">
        <v>5</v>
      </c>
      <c r="K50" s="49" t="s">
        <v>581</v>
      </c>
      <c r="M50" s="9" t="s">
        <v>5</v>
      </c>
      <c r="N50" s="49" t="s">
        <v>581</v>
      </c>
    </row>
    <row r="51" spans="1:14" ht="15" thickBot="1" x14ac:dyDescent="0.25">
      <c r="A51" s="9" t="s">
        <v>18</v>
      </c>
      <c r="B51" s="11">
        <f>+IFERROR(VLOOKUP(B50,Sheet1!$B$4:$C$246,2,0),0)</f>
        <v>0</v>
      </c>
      <c r="D51" s="9" t="s">
        <v>18</v>
      </c>
      <c r="E51" s="11">
        <f>+IFERROR(VLOOKUP(E50,Sheet1!$B$4:$C$246,2,0),0)</f>
        <v>0</v>
      </c>
      <c r="G51" s="9" t="s">
        <v>18</v>
      </c>
      <c r="H51" s="11">
        <f>+IFERROR(VLOOKUP(H50,Sheet1!$B$4:$C$246,2,0),0)</f>
        <v>0</v>
      </c>
      <c r="J51" s="9" t="s">
        <v>18</v>
      </c>
      <c r="K51" s="11">
        <f>+IFERROR(VLOOKUP(K50,Sheet1!$B$4:$C$246,2,0),0)</f>
        <v>0</v>
      </c>
      <c r="M51" s="9" t="s">
        <v>18</v>
      </c>
      <c r="N51" s="11">
        <f>+IFERROR(VLOOKUP(N50,Sheet1!$B$4:$C$246,2,0),0)</f>
        <v>0</v>
      </c>
    </row>
    <row r="52" spans="1:14" ht="15" thickBot="1" x14ac:dyDescent="0.25">
      <c r="A52" s="12" t="s">
        <v>19</v>
      </c>
      <c r="B52" s="13">
        <f>+B51*B48</f>
        <v>0</v>
      </c>
      <c r="D52" s="12" t="s">
        <v>19</v>
      </c>
      <c r="E52" s="13">
        <f>+E51*E48</f>
        <v>0</v>
      </c>
      <c r="G52" s="12" t="s">
        <v>19</v>
      </c>
      <c r="H52" s="13">
        <f>+H51*H48</f>
        <v>0</v>
      </c>
      <c r="J52" s="12" t="s">
        <v>19</v>
      </c>
      <c r="K52" s="13">
        <f>+K51*K48</f>
        <v>0</v>
      </c>
      <c r="M52" s="12" t="s">
        <v>19</v>
      </c>
      <c r="N52" s="13">
        <f>+N51*N48</f>
        <v>0</v>
      </c>
    </row>
    <row r="53" spans="1:14" x14ac:dyDescent="0.2">
      <c r="A53" s="14"/>
      <c r="B53" s="14"/>
      <c r="D53" s="14"/>
      <c r="E53" s="14"/>
      <c r="G53" s="14"/>
      <c r="H53" s="14"/>
      <c r="J53" s="14"/>
      <c r="K53" s="14"/>
      <c r="M53" s="14"/>
      <c r="N53" s="14"/>
    </row>
    <row r="54" spans="1:14" ht="15" x14ac:dyDescent="0.25">
      <c r="A54" s="225" t="s">
        <v>21</v>
      </c>
      <c r="B54" s="225"/>
      <c r="D54" s="225" t="s">
        <v>21</v>
      </c>
      <c r="E54" s="225"/>
      <c r="G54" s="225" t="s">
        <v>21</v>
      </c>
      <c r="H54" s="225"/>
      <c r="J54" s="225" t="s">
        <v>21</v>
      </c>
      <c r="K54" s="225"/>
      <c r="M54" s="225" t="s">
        <v>21</v>
      </c>
      <c r="N54" s="225"/>
    </row>
    <row r="55" spans="1:14" x14ac:dyDescent="0.2">
      <c r="A55" s="7" t="s">
        <v>4</v>
      </c>
      <c r="B55" s="171"/>
      <c r="D55" s="7" t="s">
        <v>4</v>
      </c>
      <c r="E55" s="171"/>
      <c r="G55" s="7" t="s">
        <v>4</v>
      </c>
      <c r="H55" s="171"/>
      <c r="J55" s="7" t="s">
        <v>4</v>
      </c>
      <c r="K55" s="171"/>
      <c r="M55" s="7" t="s">
        <v>4</v>
      </c>
      <c r="N55" s="171"/>
    </row>
    <row r="56" spans="1:14" x14ac:dyDescent="0.2">
      <c r="A56" s="9" t="s">
        <v>526</v>
      </c>
      <c r="B56" s="131" t="s">
        <v>17</v>
      </c>
      <c r="D56" s="9" t="s">
        <v>526</v>
      </c>
      <c r="E56" s="131" t="s">
        <v>17</v>
      </c>
      <c r="G56" s="9" t="s">
        <v>526</v>
      </c>
      <c r="H56" s="131" t="s">
        <v>17</v>
      </c>
      <c r="J56" s="9" t="s">
        <v>526</v>
      </c>
      <c r="K56" s="131" t="s">
        <v>17</v>
      </c>
      <c r="M56" s="9" t="s">
        <v>526</v>
      </c>
      <c r="N56" s="131" t="s">
        <v>17</v>
      </c>
    </row>
    <row r="57" spans="1:14" x14ac:dyDescent="0.2">
      <c r="A57" s="9" t="s">
        <v>5</v>
      </c>
      <c r="B57" s="49" t="s">
        <v>581</v>
      </c>
      <c r="D57" s="9" t="s">
        <v>5</v>
      </c>
      <c r="E57" s="49" t="s">
        <v>581</v>
      </c>
      <c r="G57" s="9" t="s">
        <v>5</v>
      </c>
      <c r="H57" s="49" t="s">
        <v>581</v>
      </c>
      <c r="J57" s="9" t="s">
        <v>5</v>
      </c>
      <c r="K57" s="49" t="s">
        <v>581</v>
      </c>
      <c r="M57" s="9" t="s">
        <v>5</v>
      </c>
      <c r="N57" s="49" t="s">
        <v>581</v>
      </c>
    </row>
    <row r="58" spans="1:14" ht="15" thickBot="1" x14ac:dyDescent="0.25">
      <c r="A58" s="9" t="s">
        <v>18</v>
      </c>
      <c r="B58" s="11">
        <f>+IFERROR(VLOOKUP(B57,Sheet1!$B$4:$C$246,2,0),0)</f>
        <v>0</v>
      </c>
      <c r="D58" s="9" t="s">
        <v>18</v>
      </c>
      <c r="E58" s="11">
        <f>+IFERROR(VLOOKUP(E57,Sheet1!$B$4:$C$246,2,0),0)</f>
        <v>0</v>
      </c>
      <c r="G58" s="9" t="s">
        <v>18</v>
      </c>
      <c r="H58" s="11">
        <f>+IFERROR(VLOOKUP(H57,Sheet1!$B$4:$C$246,2,0),0)</f>
        <v>0</v>
      </c>
      <c r="J58" s="9" t="s">
        <v>18</v>
      </c>
      <c r="K58" s="11">
        <f>+IFERROR(VLOOKUP(K57,Sheet1!$B$4:$C$246,2,0),0)</f>
        <v>0</v>
      </c>
      <c r="M58" s="9" t="s">
        <v>18</v>
      </c>
      <c r="N58" s="11">
        <f>+IFERROR(VLOOKUP(N57,Sheet1!$B$4:$C$246,2,0),0)</f>
        <v>0</v>
      </c>
    </row>
    <row r="59" spans="1:14" ht="15" thickBot="1" x14ac:dyDescent="0.25">
      <c r="A59" s="12" t="s">
        <v>19</v>
      </c>
      <c r="B59" s="13">
        <f>+B58*B55</f>
        <v>0</v>
      </c>
      <c r="D59" s="12" t="s">
        <v>19</v>
      </c>
      <c r="E59" s="13">
        <f>+E58*E55</f>
        <v>0</v>
      </c>
      <c r="G59" s="12" t="s">
        <v>19</v>
      </c>
      <c r="H59" s="13">
        <f>+H58*H55</f>
        <v>0</v>
      </c>
      <c r="J59" s="12" t="s">
        <v>19</v>
      </c>
      <c r="K59" s="13">
        <f>+K58*K55</f>
        <v>0</v>
      </c>
      <c r="M59" s="12" t="s">
        <v>19</v>
      </c>
      <c r="N59" s="13">
        <f>+N58*N55</f>
        <v>0</v>
      </c>
    </row>
    <row r="60" spans="1:14" ht="15" x14ac:dyDescent="0.2">
      <c r="A60" s="15"/>
      <c r="B60" s="16"/>
      <c r="D60" s="15"/>
      <c r="E60" s="16"/>
      <c r="G60" s="15"/>
      <c r="H60" s="16"/>
      <c r="J60" s="15"/>
      <c r="K60" s="16"/>
      <c r="M60" s="15"/>
      <c r="N60" s="16"/>
    </row>
    <row r="61" spans="1:14" ht="15" x14ac:dyDescent="0.25">
      <c r="A61" s="225" t="s">
        <v>22</v>
      </c>
      <c r="B61" s="225"/>
      <c r="D61" s="225" t="s">
        <v>22</v>
      </c>
      <c r="E61" s="225"/>
      <c r="G61" s="225" t="s">
        <v>22</v>
      </c>
      <c r="H61" s="225"/>
      <c r="J61" s="225" t="s">
        <v>22</v>
      </c>
      <c r="K61" s="225"/>
      <c r="M61" s="225" t="s">
        <v>22</v>
      </c>
      <c r="N61" s="225"/>
    </row>
    <row r="62" spans="1:14" x14ac:dyDescent="0.2">
      <c r="A62" s="7" t="s">
        <v>4</v>
      </c>
      <c r="B62" s="171"/>
      <c r="D62" s="7" t="s">
        <v>4</v>
      </c>
      <c r="E62" s="171"/>
      <c r="G62" s="7" t="s">
        <v>4</v>
      </c>
      <c r="H62" s="171"/>
      <c r="J62" s="7" t="s">
        <v>4</v>
      </c>
      <c r="K62" s="171"/>
      <c r="M62" s="7" t="s">
        <v>4</v>
      </c>
      <c r="N62" s="171"/>
    </row>
    <row r="63" spans="1:14" x14ac:dyDescent="0.2">
      <c r="A63" s="9" t="s">
        <v>526</v>
      </c>
      <c r="B63" s="131" t="s">
        <v>17</v>
      </c>
      <c r="D63" s="9" t="s">
        <v>526</v>
      </c>
      <c r="E63" s="131" t="s">
        <v>17</v>
      </c>
      <c r="G63" s="9" t="s">
        <v>526</v>
      </c>
      <c r="H63" s="131" t="s">
        <v>17</v>
      </c>
      <c r="J63" s="9" t="s">
        <v>526</v>
      </c>
      <c r="K63" s="131" t="s">
        <v>17</v>
      </c>
      <c r="M63" s="9" t="s">
        <v>526</v>
      </c>
      <c r="N63" s="131" t="s">
        <v>17</v>
      </c>
    </row>
    <row r="64" spans="1:14" x14ac:dyDescent="0.2">
      <c r="A64" s="9" t="s">
        <v>5</v>
      </c>
      <c r="B64" s="49" t="s">
        <v>581</v>
      </c>
      <c r="D64" s="9" t="s">
        <v>5</v>
      </c>
      <c r="E64" s="49" t="s">
        <v>581</v>
      </c>
      <c r="G64" s="9" t="s">
        <v>5</v>
      </c>
      <c r="H64" s="49" t="s">
        <v>581</v>
      </c>
      <c r="J64" s="9" t="s">
        <v>5</v>
      </c>
      <c r="K64" s="49" t="s">
        <v>581</v>
      </c>
      <c r="M64" s="9" t="s">
        <v>5</v>
      </c>
      <c r="N64" s="49" t="s">
        <v>581</v>
      </c>
    </row>
    <row r="65" spans="1:14" ht="15" thickBot="1" x14ac:dyDescent="0.25">
      <c r="A65" s="9" t="s">
        <v>18</v>
      </c>
      <c r="B65" s="11">
        <f>+IFERROR(VLOOKUP(B64,Sheet1!$B$4:$C$246,2,0),0)</f>
        <v>0</v>
      </c>
      <c r="D65" s="9" t="s">
        <v>18</v>
      </c>
      <c r="E65" s="11">
        <f>+IFERROR(VLOOKUP(E64,Sheet1!$B$4:$C$246,2,0),0)</f>
        <v>0</v>
      </c>
      <c r="G65" s="9" t="s">
        <v>18</v>
      </c>
      <c r="H65" s="11">
        <f>+IFERROR(VLOOKUP(H64,Sheet1!$B$4:$C$246,2,0),0)</f>
        <v>0</v>
      </c>
      <c r="J65" s="9" t="s">
        <v>18</v>
      </c>
      <c r="K65" s="11">
        <f>+IFERROR(VLOOKUP(K64,Sheet1!$B$4:$C$246,2,0),0)</f>
        <v>0</v>
      </c>
      <c r="M65" s="9" t="s">
        <v>18</v>
      </c>
      <c r="N65" s="11">
        <f>+IFERROR(VLOOKUP(N64,Sheet1!$B$4:$C$246,2,0),0)</f>
        <v>0</v>
      </c>
    </row>
    <row r="66" spans="1:14" ht="15" thickBot="1" x14ac:dyDescent="0.25">
      <c r="A66" s="12" t="s">
        <v>19</v>
      </c>
      <c r="B66" s="13">
        <f>+B65*B62</f>
        <v>0</v>
      </c>
      <c r="D66" s="12" t="s">
        <v>19</v>
      </c>
      <c r="E66" s="13">
        <f>+E65*E62</f>
        <v>0</v>
      </c>
      <c r="G66" s="12" t="s">
        <v>19</v>
      </c>
      <c r="H66" s="13">
        <f>+H65*H62</f>
        <v>0</v>
      </c>
      <c r="J66" s="12" t="s">
        <v>19</v>
      </c>
      <c r="K66" s="13">
        <f>+K65*K62</f>
        <v>0</v>
      </c>
      <c r="M66" s="12" t="s">
        <v>19</v>
      </c>
      <c r="N66" s="13">
        <f>+N65*N62</f>
        <v>0</v>
      </c>
    </row>
    <row r="67" spans="1:14" ht="15" x14ac:dyDescent="0.2">
      <c r="A67" s="15"/>
      <c r="B67" s="16"/>
      <c r="D67" s="15"/>
      <c r="E67" s="16"/>
      <c r="G67" s="15"/>
      <c r="H67" s="16"/>
      <c r="J67" s="15"/>
      <c r="K67" s="16"/>
      <c r="M67" s="15"/>
      <c r="N67" s="16"/>
    </row>
    <row r="68" spans="1:14" ht="15" x14ac:dyDescent="0.25">
      <c r="A68" s="236" t="s">
        <v>492</v>
      </c>
      <c r="B68" s="237"/>
      <c r="D68" s="236" t="s">
        <v>492</v>
      </c>
      <c r="E68" s="237"/>
      <c r="G68" s="236" t="s">
        <v>492</v>
      </c>
      <c r="H68" s="237"/>
      <c r="J68" s="236" t="s">
        <v>492</v>
      </c>
      <c r="K68" s="237"/>
      <c r="M68" s="236" t="s">
        <v>492</v>
      </c>
      <c r="N68" s="237"/>
    </row>
    <row r="69" spans="1:14" x14ac:dyDescent="0.2">
      <c r="A69" s="7" t="s">
        <v>493</v>
      </c>
      <c r="B69" s="10"/>
      <c r="D69" s="7" t="s">
        <v>493</v>
      </c>
      <c r="E69" s="10"/>
      <c r="G69" s="7" t="s">
        <v>493</v>
      </c>
      <c r="H69" s="10"/>
      <c r="J69" s="7" t="s">
        <v>493</v>
      </c>
      <c r="K69" s="10"/>
      <c r="M69" s="7" t="s">
        <v>493</v>
      </c>
      <c r="N69" s="10"/>
    </row>
    <row r="70" spans="1:14" x14ac:dyDescent="0.2">
      <c r="A70" s="9" t="s">
        <v>494</v>
      </c>
      <c r="B70" s="171"/>
      <c r="D70" s="9" t="s">
        <v>494</v>
      </c>
      <c r="E70" s="171"/>
      <c r="G70" s="9" t="s">
        <v>494</v>
      </c>
      <c r="H70" s="171"/>
      <c r="J70" s="9" t="s">
        <v>494</v>
      </c>
      <c r="K70" s="171"/>
      <c r="M70" s="9" t="s">
        <v>494</v>
      </c>
      <c r="N70" s="171"/>
    </row>
    <row r="71" spans="1:14" ht="15" thickBot="1" x14ac:dyDescent="0.25">
      <c r="A71" s="108" t="s">
        <v>495</v>
      </c>
      <c r="B71" s="172"/>
      <c r="D71" s="108" t="s">
        <v>495</v>
      </c>
      <c r="E71" s="172"/>
      <c r="G71" s="108" t="s">
        <v>495</v>
      </c>
      <c r="H71" s="172"/>
      <c r="J71" s="108" t="s">
        <v>495</v>
      </c>
      <c r="K71" s="172"/>
      <c r="M71" s="108" t="s">
        <v>495</v>
      </c>
      <c r="N71" s="172"/>
    </row>
    <row r="72" spans="1:14" ht="15" thickBot="1" x14ac:dyDescent="0.25">
      <c r="A72" s="109" t="s">
        <v>496</v>
      </c>
      <c r="B72" s="13">
        <f>+B70*500+B71*2000</f>
        <v>0</v>
      </c>
      <c r="D72" s="109" t="s">
        <v>496</v>
      </c>
      <c r="E72" s="13">
        <f>+E70*500+E71*2000</f>
        <v>0</v>
      </c>
      <c r="G72" s="109" t="s">
        <v>496</v>
      </c>
      <c r="H72" s="13">
        <f>+H70*500+H71*2000</f>
        <v>0</v>
      </c>
      <c r="J72" s="109" t="s">
        <v>496</v>
      </c>
      <c r="K72" s="13">
        <f>+K70*500+K71*2000</f>
        <v>0</v>
      </c>
      <c r="M72" s="109" t="s">
        <v>496</v>
      </c>
      <c r="N72" s="13">
        <f>+N70*500+N71*2000</f>
        <v>0</v>
      </c>
    </row>
    <row r="73" spans="1:14" ht="15.75" thickBot="1" x14ac:dyDescent="0.25">
      <c r="A73" s="15"/>
      <c r="B73" s="16"/>
      <c r="D73" s="15"/>
      <c r="E73" s="16"/>
      <c r="G73" s="15"/>
      <c r="H73" s="16"/>
      <c r="J73" s="15"/>
      <c r="K73" s="16"/>
      <c r="M73" s="15"/>
      <c r="N73" s="16"/>
    </row>
    <row r="74" spans="1:14" ht="15.75" thickBot="1" x14ac:dyDescent="0.3">
      <c r="A74" s="20" t="s">
        <v>537</v>
      </c>
      <c r="B74" s="18">
        <f>+B59+B52+B45+B66+B72</f>
        <v>0</v>
      </c>
      <c r="C74" s="19"/>
      <c r="D74" s="20" t="s">
        <v>536</v>
      </c>
      <c r="E74" s="18">
        <f>+E59+E52+E45+E66+E72</f>
        <v>0</v>
      </c>
      <c r="G74" s="20" t="s">
        <v>535</v>
      </c>
      <c r="H74" s="18">
        <f>+H59+H52+H45+H66+H72</f>
        <v>0</v>
      </c>
      <c r="J74" s="20" t="s">
        <v>534</v>
      </c>
      <c r="K74" s="18">
        <f>+K59+K52+K45+K66+K72</f>
        <v>0</v>
      </c>
      <c r="M74" s="20" t="s">
        <v>533</v>
      </c>
      <c r="N74" s="18">
        <f>+N59+N52+N45+N66+N72</f>
        <v>0</v>
      </c>
    </row>
    <row r="76" spans="1:14" ht="15" thickBot="1" x14ac:dyDescent="0.25"/>
    <row r="77" spans="1:14" ht="30.75" thickBot="1" x14ac:dyDescent="0.3">
      <c r="A77" s="21" t="s">
        <v>571</v>
      </c>
      <c r="B77" s="22">
        <f>SUM(B35,B74)</f>
        <v>0</v>
      </c>
      <c r="D77" s="21" t="s">
        <v>575</v>
      </c>
      <c r="E77" s="22">
        <f>SUM(E35,E74)</f>
        <v>0</v>
      </c>
      <c r="G77" s="21" t="s">
        <v>574</v>
      </c>
      <c r="H77" s="22">
        <f>SUM(H35,H74)</f>
        <v>0</v>
      </c>
      <c r="J77" s="21" t="s">
        <v>573</v>
      </c>
      <c r="K77" s="22">
        <f>SUM(K35,K74)</f>
        <v>0</v>
      </c>
      <c r="M77" s="21" t="s">
        <v>572</v>
      </c>
      <c r="N77" s="22">
        <f>SUM(N35,N74)</f>
        <v>0</v>
      </c>
    </row>
  </sheetData>
  <sheetProtection password="B67F" sheet="1" objects="1" scenarios="1" formatRows="0"/>
  <mergeCells count="70">
    <mergeCell ref="M54:N54"/>
    <mergeCell ref="M61:N61"/>
    <mergeCell ref="M68:N68"/>
    <mergeCell ref="M2:N2"/>
    <mergeCell ref="M37:N37"/>
    <mergeCell ref="M38:N38"/>
    <mergeCell ref="M40:N40"/>
    <mergeCell ref="M47:N47"/>
    <mergeCell ref="M4:N4"/>
    <mergeCell ref="M5:N5"/>
    <mergeCell ref="M7:N7"/>
    <mergeCell ref="M14:N14"/>
    <mergeCell ref="M21:N21"/>
    <mergeCell ref="M28:N28"/>
    <mergeCell ref="J2:K2"/>
    <mergeCell ref="J37:K37"/>
    <mergeCell ref="J38:K38"/>
    <mergeCell ref="J40:K40"/>
    <mergeCell ref="J47:K47"/>
    <mergeCell ref="J4:K4"/>
    <mergeCell ref="J5:K5"/>
    <mergeCell ref="J7:K7"/>
    <mergeCell ref="J14:K14"/>
    <mergeCell ref="J21:K21"/>
    <mergeCell ref="J61:K61"/>
    <mergeCell ref="J68:K68"/>
    <mergeCell ref="G40:H40"/>
    <mergeCell ref="G47:H47"/>
    <mergeCell ref="G54:H54"/>
    <mergeCell ref="G61:H61"/>
    <mergeCell ref="G68:H68"/>
    <mergeCell ref="G2:H2"/>
    <mergeCell ref="G4:H4"/>
    <mergeCell ref="G5:H5"/>
    <mergeCell ref="G7:H7"/>
    <mergeCell ref="G14:H14"/>
    <mergeCell ref="A2:B2"/>
    <mergeCell ref="D2:E2"/>
    <mergeCell ref="D4:E4"/>
    <mergeCell ref="D5:E5"/>
    <mergeCell ref="D7:E7"/>
    <mergeCell ref="A4:B4"/>
    <mergeCell ref="A5:B5"/>
    <mergeCell ref="A68:B68"/>
    <mergeCell ref="A7:B7"/>
    <mergeCell ref="A40:B40"/>
    <mergeCell ref="J28:K28"/>
    <mergeCell ref="A21:B21"/>
    <mergeCell ref="A54:B54"/>
    <mergeCell ref="A37:B37"/>
    <mergeCell ref="D21:E21"/>
    <mergeCell ref="D28:E28"/>
    <mergeCell ref="D37:E37"/>
    <mergeCell ref="D38:E38"/>
    <mergeCell ref="D68:E68"/>
    <mergeCell ref="G38:H38"/>
    <mergeCell ref="A14:B14"/>
    <mergeCell ref="A47:B47"/>
    <mergeCell ref="J54:K54"/>
    <mergeCell ref="D14:E14"/>
    <mergeCell ref="A28:B28"/>
    <mergeCell ref="A61:B61"/>
    <mergeCell ref="G21:H21"/>
    <mergeCell ref="G28:H28"/>
    <mergeCell ref="G37:H37"/>
    <mergeCell ref="D40:E40"/>
    <mergeCell ref="D47:E47"/>
    <mergeCell ref="D54:E54"/>
    <mergeCell ref="D61:E61"/>
    <mergeCell ref="A38:B38"/>
  </mergeCells>
  <printOptions horizontalCentered="1" verticalCentered="1"/>
  <pageMargins left="0.19685039370078741" right="0.19685039370078741" top="0.23622047244094491" bottom="0.74803149606299213" header="0.31496062992125984" footer="3.937007874015748E-2"/>
  <pageSetup paperSize="5" scale="79" fitToWidth="0" orientation="portrait" r:id="rId1"/>
  <headerFooter>
    <oddFooter>&amp;L&amp;BCanada Council for the Arts Confidential&amp;B&amp;C&amp;D&amp;RPage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Please use the drop-down list to select the country." prompt="Select country from the drop-down list.">
          <x14:formula1>
            <xm:f>Sheet1!$B$5:$B$245</xm:f>
          </x14:formula1>
          <xm:sqref>B43 B50 B57 B64 E43 E50 H43 H50 E57 E64 H57 H64 K43 N43 K50 K57 K64 N50 N57 N64</xm:sqref>
        </x14:dataValidation>
        <x14:dataValidation type="list" allowBlank="1" showInputMessage="1" showErrorMessage="1" errorTitle="Error" error="Please use the drop-down list to select the province." prompt="Select province from the drop-down list.">
          <x14:formula1>
            <xm:f>Sheet2!$F$18:$F$31</xm:f>
          </x14:formula1>
          <xm:sqref>B9:B10 B16:B17 B23:B24 B30:B31 E9:E10 E16:E17 E23:E24 E30:E31 H9:H10 H16:H17 H23:H24 H30:H31 K9:K10 K16:K17 K23:K24 K30:K31 N9:N10 N16:N17 N23:N24 N30:N31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59999389629810485"/>
    <pageSetUpPr fitToPage="1"/>
  </sheetPr>
  <dimension ref="A1:K7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4.25" x14ac:dyDescent="0.2"/>
  <cols>
    <col min="1" max="1" width="2.85546875" style="24" customWidth="1"/>
    <col min="2" max="2" width="58.7109375" style="24" customWidth="1"/>
    <col min="3" max="3" width="18.140625" style="25" customWidth="1"/>
    <col min="4" max="4" width="18.28515625" style="25" customWidth="1"/>
    <col min="5" max="8" width="18.5703125" style="25" customWidth="1"/>
    <col min="9" max="9" width="46.42578125" style="59" customWidth="1"/>
    <col min="10" max="10" width="9.140625" style="59"/>
    <col min="11" max="11" width="16" style="59" customWidth="1"/>
    <col min="12" max="16384" width="9.140625" style="59"/>
  </cols>
  <sheetData>
    <row r="1" spans="1:11" x14ac:dyDescent="0.2">
      <c r="B1" s="86" t="s">
        <v>582</v>
      </c>
    </row>
    <row r="2" spans="1:11" ht="18" x14ac:dyDescent="0.25">
      <c r="B2" s="210" t="s">
        <v>490</v>
      </c>
      <c r="C2" s="210"/>
      <c r="D2" s="210"/>
      <c r="E2" s="210"/>
      <c r="F2" s="210"/>
      <c r="G2" s="210"/>
      <c r="H2" s="210"/>
      <c r="I2" s="210"/>
    </row>
    <row r="3" spans="1:11" ht="15" x14ac:dyDescent="0.2">
      <c r="A3" s="73"/>
      <c r="B3" s="240" t="s">
        <v>0</v>
      </c>
      <c r="C3" s="240"/>
      <c r="D3" s="240"/>
      <c r="E3" s="240"/>
      <c r="F3" s="240"/>
      <c r="G3" s="240"/>
      <c r="H3" s="240"/>
      <c r="I3" s="240"/>
    </row>
    <row r="4" spans="1:11" ht="15" x14ac:dyDescent="0.2">
      <c r="A4" s="30"/>
      <c r="C4" s="27"/>
      <c r="D4" s="27"/>
      <c r="E4" s="27"/>
      <c r="F4" s="27"/>
      <c r="G4" s="27"/>
      <c r="H4" s="27"/>
      <c r="I4" s="28"/>
    </row>
    <row r="5" spans="1:11" ht="15" x14ac:dyDescent="0.2">
      <c r="A5" s="30"/>
      <c r="B5" s="178" t="s">
        <v>464</v>
      </c>
      <c r="C5" s="183" t="s">
        <v>452</v>
      </c>
      <c r="D5" s="183" t="s">
        <v>453</v>
      </c>
      <c r="E5" s="183" t="s">
        <v>454</v>
      </c>
      <c r="F5" s="183" t="s">
        <v>455</v>
      </c>
      <c r="G5" s="183" t="s">
        <v>456</v>
      </c>
      <c r="H5" s="183" t="s">
        <v>457</v>
      </c>
      <c r="I5" s="100" t="s">
        <v>3</v>
      </c>
    </row>
    <row r="6" spans="1:11" ht="15" x14ac:dyDescent="0.2">
      <c r="A6" s="30"/>
      <c r="B6" s="179"/>
      <c r="C6" s="182" t="s">
        <v>2</v>
      </c>
      <c r="D6" s="182" t="s">
        <v>2</v>
      </c>
      <c r="E6" s="182" t="s">
        <v>2</v>
      </c>
      <c r="F6" s="182" t="s">
        <v>2</v>
      </c>
      <c r="G6" s="182" t="s">
        <v>2</v>
      </c>
      <c r="H6" s="182" t="s">
        <v>2</v>
      </c>
      <c r="I6" s="101"/>
    </row>
    <row r="7" spans="1:11" ht="15" x14ac:dyDescent="0.2">
      <c r="B7" s="30"/>
      <c r="I7" s="74"/>
    </row>
    <row r="8" spans="1:11" ht="15" x14ac:dyDescent="0.2">
      <c r="A8" s="73"/>
      <c r="B8" s="207" t="s">
        <v>488</v>
      </c>
      <c r="C8" s="208"/>
      <c r="D8" s="208"/>
      <c r="E8" s="208"/>
      <c r="F8" s="208"/>
      <c r="G8" s="208"/>
      <c r="H8" s="208"/>
      <c r="I8" s="209"/>
    </row>
    <row r="9" spans="1:11" ht="15" x14ac:dyDescent="0.2">
      <c r="B9" s="31"/>
      <c r="C9" s="32"/>
      <c r="D9" s="32"/>
      <c r="E9" s="33"/>
      <c r="F9" s="33"/>
      <c r="G9" s="33"/>
      <c r="H9" s="33"/>
      <c r="I9" s="34"/>
    </row>
    <row r="10" spans="1:11" s="80" customFormat="1" ht="15" x14ac:dyDescent="0.2">
      <c r="A10" s="73"/>
      <c r="B10" s="206" t="s">
        <v>540</v>
      </c>
      <c r="C10" s="206"/>
      <c r="D10" s="206"/>
      <c r="E10" s="206"/>
      <c r="F10" s="206"/>
      <c r="G10" s="206"/>
      <c r="H10" s="206"/>
      <c r="I10" s="206"/>
      <c r="K10" s="59"/>
    </row>
    <row r="11" spans="1:11" ht="28.5" x14ac:dyDescent="0.2">
      <c r="A11" s="73"/>
      <c r="B11" s="36" t="s">
        <v>4</v>
      </c>
      <c r="C11" s="138"/>
      <c r="D11" s="138"/>
      <c r="E11" s="138"/>
      <c r="F11" s="138"/>
      <c r="G11" s="138"/>
      <c r="H11" s="77">
        <f>+SUM(C11:G11)</f>
        <v>0</v>
      </c>
      <c r="I11" s="48" t="s">
        <v>584</v>
      </c>
    </row>
    <row r="12" spans="1:11" x14ac:dyDescent="0.2">
      <c r="A12" s="73"/>
      <c r="B12" s="37" t="s">
        <v>5</v>
      </c>
      <c r="C12" s="49" t="s">
        <v>580</v>
      </c>
      <c r="D12" s="49" t="s">
        <v>580</v>
      </c>
      <c r="E12" s="49" t="s">
        <v>580</v>
      </c>
      <c r="F12" s="49" t="s">
        <v>580</v>
      </c>
      <c r="G12" s="49" t="s">
        <v>580</v>
      </c>
      <c r="H12" s="135"/>
      <c r="I12" s="48"/>
    </row>
    <row r="13" spans="1:11" x14ac:dyDescent="0.2">
      <c r="A13" s="73"/>
      <c r="B13" s="37" t="s">
        <v>6</v>
      </c>
      <c r="C13" s="49" t="s">
        <v>580</v>
      </c>
      <c r="D13" s="49" t="s">
        <v>580</v>
      </c>
      <c r="E13" s="49" t="s">
        <v>580</v>
      </c>
      <c r="F13" s="49" t="s">
        <v>580</v>
      </c>
      <c r="G13" s="49" t="s">
        <v>580</v>
      </c>
      <c r="H13" s="135"/>
      <c r="I13" s="48"/>
    </row>
    <row r="14" spans="1:11" x14ac:dyDescent="0.2">
      <c r="A14" s="73"/>
      <c r="B14" s="37" t="s">
        <v>489</v>
      </c>
      <c r="C14" s="135"/>
      <c r="D14" s="135"/>
      <c r="E14" s="135"/>
      <c r="F14" s="135"/>
      <c r="G14" s="135"/>
      <c r="H14" s="135"/>
      <c r="I14" s="48"/>
    </row>
    <row r="15" spans="1:11" ht="15" x14ac:dyDescent="0.2">
      <c r="A15" s="73"/>
      <c r="B15" s="38" t="s">
        <v>510</v>
      </c>
      <c r="C15" s="139"/>
      <c r="D15" s="139"/>
      <c r="E15" s="139"/>
      <c r="F15" s="139"/>
      <c r="G15" s="139"/>
      <c r="H15" s="79">
        <f>+SUM(C15:G15)</f>
        <v>0</v>
      </c>
      <c r="I15" s="48"/>
    </row>
    <row r="16" spans="1:11" ht="15" x14ac:dyDescent="0.2">
      <c r="A16" s="73"/>
      <c r="B16" s="206" t="s">
        <v>543</v>
      </c>
      <c r="C16" s="206"/>
      <c r="D16" s="206"/>
      <c r="E16" s="206"/>
      <c r="F16" s="206"/>
      <c r="G16" s="206"/>
      <c r="H16" s="206"/>
      <c r="I16" s="206"/>
    </row>
    <row r="17" spans="1:11" ht="28.5" x14ac:dyDescent="0.2">
      <c r="A17" s="73"/>
      <c r="B17" s="36" t="s">
        <v>4</v>
      </c>
      <c r="C17" s="138"/>
      <c r="D17" s="138"/>
      <c r="E17" s="138"/>
      <c r="F17" s="138"/>
      <c r="G17" s="138"/>
      <c r="H17" s="77">
        <f>+SUM(C17:G17)</f>
        <v>0</v>
      </c>
      <c r="I17" s="48" t="s">
        <v>584</v>
      </c>
    </row>
    <row r="18" spans="1:11" x14ac:dyDescent="0.2">
      <c r="A18" s="73"/>
      <c r="B18" s="37" t="s">
        <v>5</v>
      </c>
      <c r="C18" s="49" t="s">
        <v>581</v>
      </c>
      <c r="D18" s="49" t="s">
        <v>581</v>
      </c>
      <c r="E18" s="49" t="s">
        <v>581</v>
      </c>
      <c r="F18" s="49" t="s">
        <v>581</v>
      </c>
      <c r="G18" s="49" t="s">
        <v>581</v>
      </c>
      <c r="H18" s="135"/>
      <c r="I18" s="48"/>
    </row>
    <row r="19" spans="1:11" x14ac:dyDescent="0.2">
      <c r="A19" s="73"/>
      <c r="B19" s="37" t="s">
        <v>526</v>
      </c>
      <c r="C19" s="49" t="s">
        <v>580</v>
      </c>
      <c r="D19" s="49" t="s">
        <v>580</v>
      </c>
      <c r="E19" s="49" t="s">
        <v>580</v>
      </c>
      <c r="F19" s="49" t="s">
        <v>580</v>
      </c>
      <c r="G19" s="49" t="s">
        <v>580</v>
      </c>
      <c r="H19" s="135"/>
      <c r="I19" s="48"/>
    </row>
    <row r="20" spans="1:11" x14ac:dyDescent="0.2">
      <c r="A20" s="73"/>
      <c r="B20" s="37" t="s">
        <v>489</v>
      </c>
      <c r="C20" s="135"/>
      <c r="D20" s="135"/>
      <c r="E20" s="135"/>
      <c r="F20" s="135"/>
      <c r="G20" s="135"/>
      <c r="H20" s="135"/>
      <c r="I20" s="48"/>
    </row>
    <row r="21" spans="1:11" ht="15" x14ac:dyDescent="0.25">
      <c r="A21" s="73"/>
      <c r="B21" s="38" t="s">
        <v>512</v>
      </c>
      <c r="C21" s="139"/>
      <c r="D21" s="139"/>
      <c r="E21" s="139"/>
      <c r="F21" s="139"/>
      <c r="G21" s="139"/>
      <c r="H21" s="132">
        <f>+SUM(C21:G21)</f>
        <v>0</v>
      </c>
      <c r="I21" s="48"/>
    </row>
    <row r="22" spans="1:11" ht="15" x14ac:dyDescent="0.2">
      <c r="A22" s="73"/>
      <c r="B22" s="31"/>
      <c r="C22" s="32"/>
      <c r="D22" s="32"/>
      <c r="E22" s="33"/>
      <c r="F22" s="33"/>
      <c r="G22" s="33"/>
      <c r="H22" s="33"/>
      <c r="I22" s="34"/>
    </row>
    <row r="23" spans="1:11" s="80" customFormat="1" ht="15" x14ac:dyDescent="0.2">
      <c r="A23" s="75"/>
      <c r="B23" s="206" t="s">
        <v>465</v>
      </c>
      <c r="C23" s="206"/>
      <c r="D23" s="206"/>
      <c r="E23" s="206"/>
      <c r="F23" s="206"/>
      <c r="G23" s="206"/>
      <c r="H23" s="206"/>
      <c r="I23" s="206"/>
      <c r="K23" s="59"/>
    </row>
    <row r="24" spans="1:11" ht="28.5" x14ac:dyDescent="0.2">
      <c r="B24" s="38" t="s">
        <v>538</v>
      </c>
      <c r="C24" s="175"/>
      <c r="D24" s="175"/>
      <c r="E24" s="175"/>
      <c r="F24" s="175"/>
      <c r="G24" s="175"/>
      <c r="H24" s="79">
        <f>+SUM(C24:G24)</f>
        <v>0</v>
      </c>
      <c r="I24" s="48" t="s">
        <v>584</v>
      </c>
    </row>
    <row r="25" spans="1:11" ht="15" x14ac:dyDescent="0.2">
      <c r="B25" s="31"/>
      <c r="C25" s="32"/>
      <c r="D25" s="32"/>
      <c r="E25" s="33"/>
      <c r="F25" s="33"/>
      <c r="G25" s="33"/>
      <c r="H25" s="33"/>
      <c r="I25" s="34"/>
    </row>
    <row r="26" spans="1:11" s="80" customFormat="1" ht="15" x14ac:dyDescent="0.2">
      <c r="A26" s="75"/>
      <c r="B26" s="206" t="s">
        <v>442</v>
      </c>
      <c r="C26" s="206"/>
      <c r="D26" s="206"/>
      <c r="E26" s="206"/>
      <c r="F26" s="206"/>
      <c r="G26" s="206"/>
      <c r="H26" s="206"/>
      <c r="I26" s="206"/>
      <c r="K26" s="59"/>
    </row>
    <row r="27" spans="1:11" x14ac:dyDescent="0.2">
      <c r="A27" s="73"/>
      <c r="B27" s="41" t="s">
        <v>4</v>
      </c>
      <c r="C27" s="138"/>
      <c r="D27" s="138"/>
      <c r="E27" s="138"/>
      <c r="F27" s="138"/>
      <c r="G27" s="138"/>
      <c r="H27" s="77">
        <f>+SUM(C27:G27)</f>
        <v>0</v>
      </c>
      <c r="I27" s="48"/>
    </row>
    <row r="28" spans="1:11" x14ac:dyDescent="0.2">
      <c r="A28" s="73"/>
      <c r="B28" s="41" t="s">
        <v>583</v>
      </c>
      <c r="C28" s="162"/>
      <c r="D28" s="162"/>
      <c r="E28" s="162"/>
      <c r="F28" s="162"/>
      <c r="G28" s="162"/>
      <c r="H28" s="135"/>
      <c r="I28" s="48"/>
    </row>
    <row r="29" spans="1:11" x14ac:dyDescent="0.2">
      <c r="A29" s="73"/>
      <c r="B29" s="37" t="s">
        <v>484</v>
      </c>
      <c r="C29" s="162"/>
      <c r="D29" s="162"/>
      <c r="E29" s="162"/>
      <c r="F29" s="162"/>
      <c r="G29" s="162"/>
      <c r="H29" s="135"/>
      <c r="I29" s="48"/>
    </row>
    <row r="30" spans="1:11" x14ac:dyDescent="0.2">
      <c r="A30" s="73"/>
      <c r="B30" s="37" t="s">
        <v>485</v>
      </c>
      <c r="C30" s="77">
        <f>+IF(C29-C28&lt;0,0,IF(C28="",0,IF(C28&lt;42736,0,C29-C28 +1)))</f>
        <v>0</v>
      </c>
      <c r="D30" s="77">
        <f>+IF(D29-D28&lt;0,0,IF(D28="",0,IF(D28&lt;42736,0,D29-D28+1)))</f>
        <v>0</v>
      </c>
      <c r="E30" s="77">
        <f>+IF(E29-E28&lt;0,0,IF(E28="",0,IF(E28&lt;42736,0,E29-E28+1)))</f>
        <v>0</v>
      </c>
      <c r="F30" s="77">
        <f>+IF(F29-F28&lt;0,0,IF(F28="",0,IF(F28&lt;42736,0,F29-F28+1)))</f>
        <v>0</v>
      </c>
      <c r="G30" s="77">
        <f>+IF(G29-G28&lt;0,0,IF(G28="",0,IF(G28&lt;42736,0,G29-G28+1)))</f>
        <v>0</v>
      </c>
      <c r="H30" s="77">
        <f>+SUM(C30:G30)</f>
        <v>0</v>
      </c>
      <c r="I30" s="48"/>
    </row>
    <row r="31" spans="1:11" x14ac:dyDescent="0.2">
      <c r="A31" s="73"/>
      <c r="B31" s="37" t="s">
        <v>486</v>
      </c>
      <c r="C31" s="77">
        <f>IF(C30&gt;5,5,C30)</f>
        <v>0</v>
      </c>
      <c r="D31" s="77">
        <f t="shared" ref="D31:E31" si="0">IF(D30&gt;5,5,D30)</f>
        <v>0</v>
      </c>
      <c r="E31" s="77">
        <f t="shared" si="0"/>
        <v>0</v>
      </c>
      <c r="F31" s="77">
        <f t="shared" ref="F31:G31" si="1">IF(F30&gt;5,5,F30)</f>
        <v>0</v>
      </c>
      <c r="G31" s="77">
        <f t="shared" si="1"/>
        <v>0</v>
      </c>
      <c r="H31" s="77">
        <f>+SUM(C31:G31)</f>
        <v>0</v>
      </c>
      <c r="I31" s="48"/>
    </row>
    <row r="32" spans="1:11" ht="29.25" x14ac:dyDescent="0.2">
      <c r="B32" s="38" t="s">
        <v>458</v>
      </c>
      <c r="C32" s="39">
        <f>C27*C31*150</f>
        <v>0</v>
      </c>
      <c r="D32" s="39">
        <f t="shared" ref="D32:G32" si="2">D27*D31*150</f>
        <v>0</v>
      </c>
      <c r="E32" s="40">
        <f t="shared" si="2"/>
        <v>0</v>
      </c>
      <c r="F32" s="40">
        <f t="shared" si="2"/>
        <v>0</v>
      </c>
      <c r="G32" s="40">
        <f t="shared" si="2"/>
        <v>0</v>
      </c>
      <c r="H32" s="133">
        <f>+SUM(C32:G32)</f>
        <v>0</v>
      </c>
      <c r="I32" s="48"/>
    </row>
    <row r="33" spans="1:11" ht="15" x14ac:dyDescent="0.2">
      <c r="B33" s="31"/>
      <c r="C33" s="32"/>
      <c r="D33" s="32"/>
      <c r="E33" s="32"/>
      <c r="F33" s="32"/>
      <c r="G33" s="32"/>
      <c r="H33" s="32"/>
      <c r="I33" s="34"/>
    </row>
    <row r="34" spans="1:11" ht="15" x14ac:dyDescent="0.2">
      <c r="B34" s="42" t="s">
        <v>443</v>
      </c>
      <c r="C34" s="39">
        <f>SUM(C15,C24,C32,C21)</f>
        <v>0</v>
      </c>
      <c r="D34" s="39">
        <f>SUM(D15,D24,D32,D21)</f>
        <v>0</v>
      </c>
      <c r="E34" s="39">
        <f>SUM(E15,E24,E32,E21)</f>
        <v>0</v>
      </c>
      <c r="F34" s="39">
        <f>SUM(F15,F24,F32,F21)</f>
        <v>0</v>
      </c>
      <c r="G34" s="39">
        <f>SUM(G15,G24,G32,G21)</f>
        <v>0</v>
      </c>
      <c r="H34" s="79">
        <f>+SUM(C34:G34)</f>
        <v>0</v>
      </c>
      <c r="I34" s="48"/>
    </row>
    <row r="35" spans="1:11" ht="15" x14ac:dyDescent="0.2">
      <c r="B35" s="31"/>
      <c r="C35" s="32"/>
      <c r="D35" s="32"/>
      <c r="E35" s="33"/>
      <c r="F35" s="33"/>
      <c r="G35" s="33"/>
      <c r="H35" s="33"/>
      <c r="I35" s="34"/>
    </row>
    <row r="36" spans="1:11" s="80" customFormat="1" ht="15" x14ac:dyDescent="0.2">
      <c r="A36" s="75"/>
      <c r="B36" s="207" t="s">
        <v>7</v>
      </c>
      <c r="C36" s="208"/>
      <c r="D36" s="208"/>
      <c r="E36" s="208"/>
      <c r="F36" s="208"/>
      <c r="G36" s="208"/>
      <c r="H36" s="208"/>
      <c r="I36" s="209"/>
      <c r="K36" s="59"/>
    </row>
    <row r="37" spans="1:11" ht="42.75" x14ac:dyDescent="0.2">
      <c r="B37" s="23" t="s">
        <v>487</v>
      </c>
      <c r="C37" s="163"/>
      <c r="D37" s="163"/>
      <c r="E37" s="163"/>
      <c r="F37" s="163"/>
      <c r="G37" s="163"/>
      <c r="H37" s="133">
        <f>+SUM(C37:G37)</f>
        <v>0</v>
      </c>
      <c r="I37" s="48"/>
    </row>
    <row r="38" spans="1:11" x14ac:dyDescent="0.2">
      <c r="B38" s="37" t="s">
        <v>8</v>
      </c>
      <c r="C38" s="163"/>
      <c r="D38" s="163"/>
      <c r="E38" s="163"/>
      <c r="F38" s="163"/>
      <c r="G38" s="163"/>
      <c r="H38" s="133">
        <f>+SUM(C38:G38)</f>
        <v>0</v>
      </c>
      <c r="I38" s="48"/>
    </row>
    <row r="39" spans="1:11" x14ac:dyDescent="0.2">
      <c r="B39" s="43" t="s">
        <v>9</v>
      </c>
      <c r="C39" s="163"/>
      <c r="D39" s="163"/>
      <c r="E39" s="163"/>
      <c r="F39" s="163"/>
      <c r="G39" s="163"/>
      <c r="H39" s="133">
        <f>+SUM(C39:G39)</f>
        <v>0</v>
      </c>
      <c r="I39" s="48"/>
    </row>
    <row r="40" spans="1:11" x14ac:dyDescent="0.2">
      <c r="B40" s="85"/>
      <c r="C40" s="163"/>
      <c r="D40" s="163"/>
      <c r="E40" s="163"/>
      <c r="F40" s="163"/>
      <c r="G40" s="163"/>
      <c r="H40" s="133">
        <f>+SUM(C40:G40)</f>
        <v>0</v>
      </c>
      <c r="I40" s="48"/>
    </row>
    <row r="41" spans="1:11" x14ac:dyDescent="0.2">
      <c r="B41" s="48"/>
      <c r="C41" s="163"/>
      <c r="D41" s="163"/>
      <c r="E41" s="163"/>
      <c r="F41" s="163"/>
      <c r="G41" s="163"/>
      <c r="H41" s="133">
        <f>+SUM(C41:G41)</f>
        <v>0</v>
      </c>
      <c r="I41" s="48"/>
    </row>
    <row r="42" spans="1:11" ht="15" x14ac:dyDescent="0.2">
      <c r="B42" s="31"/>
      <c r="C42" s="32"/>
      <c r="D42" s="32"/>
      <c r="E42" s="33"/>
      <c r="F42" s="33"/>
      <c r="G42" s="33"/>
      <c r="H42" s="32"/>
      <c r="I42" s="34"/>
    </row>
    <row r="43" spans="1:11" ht="15" x14ac:dyDescent="0.2">
      <c r="B43" s="42" t="s">
        <v>444</v>
      </c>
      <c r="C43" s="39">
        <f>SUM(C37:C41)</f>
        <v>0</v>
      </c>
      <c r="D43" s="39">
        <f t="shared" ref="D43:E43" si="3">SUM(D37:D41)</f>
        <v>0</v>
      </c>
      <c r="E43" s="39">
        <f t="shared" si="3"/>
        <v>0</v>
      </c>
      <c r="F43" s="39">
        <f t="shared" ref="F43:G43" si="4">SUM(F37:F41)</f>
        <v>0</v>
      </c>
      <c r="G43" s="39">
        <f t="shared" si="4"/>
        <v>0</v>
      </c>
      <c r="H43" s="133">
        <f>+SUM(C43:G43)</f>
        <v>0</v>
      </c>
      <c r="I43" s="48"/>
    </row>
    <row r="44" spans="1:11" ht="15" x14ac:dyDescent="0.2">
      <c r="B44" s="30"/>
      <c r="C44" s="44"/>
      <c r="D44" s="44"/>
      <c r="E44" s="44"/>
      <c r="F44" s="44"/>
      <c r="G44" s="44"/>
      <c r="H44" s="44"/>
      <c r="I44" s="83"/>
    </row>
    <row r="45" spans="1:11" ht="15" x14ac:dyDescent="0.2">
      <c r="B45" s="45" t="s">
        <v>10</v>
      </c>
      <c r="C45" s="46">
        <f>SUM(C43,C34)</f>
        <v>0</v>
      </c>
      <c r="D45" s="46">
        <f>SUM(D43,D34)</f>
        <v>0</v>
      </c>
      <c r="E45" s="46">
        <f>SUM(E43,E34)</f>
        <v>0</v>
      </c>
      <c r="F45" s="46">
        <f>SUM(F43,F34)</f>
        <v>0</v>
      </c>
      <c r="G45" s="46">
        <f>SUM(G43,G34)</f>
        <v>0</v>
      </c>
      <c r="H45" s="134">
        <f>+SUM(C45:G45)</f>
        <v>0</v>
      </c>
      <c r="I45" s="84"/>
    </row>
    <row r="46" spans="1:11" ht="15" thickBot="1" x14ac:dyDescent="0.25">
      <c r="C46" s="47"/>
      <c r="D46" s="62"/>
      <c r="E46" s="47"/>
      <c r="F46" s="47"/>
      <c r="G46" s="47"/>
      <c r="H46" s="62"/>
      <c r="I46" s="83"/>
    </row>
    <row r="47" spans="1:11" ht="30" thickTop="1" thickBot="1" x14ac:dyDescent="0.25">
      <c r="B47" s="164" t="s">
        <v>11</v>
      </c>
      <c r="C47" s="165"/>
      <c r="D47" s="165"/>
      <c r="E47" s="165"/>
      <c r="F47" s="165"/>
      <c r="G47" s="165"/>
      <c r="H47" s="176">
        <f>+SUM(C47:G47)</f>
        <v>0</v>
      </c>
      <c r="I47" s="166" t="s">
        <v>593</v>
      </c>
    </row>
    <row r="48" spans="1:11" ht="15.75" thickTop="1" thickBot="1" x14ac:dyDescent="0.25">
      <c r="C48" s="47"/>
      <c r="D48" s="62"/>
      <c r="E48" s="47"/>
      <c r="F48" s="47"/>
      <c r="G48" s="47"/>
      <c r="H48" s="62"/>
      <c r="I48" s="83"/>
    </row>
    <row r="49" spans="2:10" ht="16.5" thickTop="1" thickBot="1" x14ac:dyDescent="0.25">
      <c r="B49" s="167" t="s">
        <v>12</v>
      </c>
      <c r="C49" s="165"/>
      <c r="D49" s="165"/>
      <c r="E49" s="165"/>
      <c r="F49" s="165"/>
      <c r="G49" s="165"/>
      <c r="H49" s="176">
        <f>+SUM(C49:G49)</f>
        <v>0</v>
      </c>
      <c r="I49" s="166"/>
    </row>
    <row r="50" spans="2:10" ht="15.75" thickTop="1" thickBot="1" x14ac:dyDescent="0.25"/>
    <row r="51" spans="2:10" s="148" customFormat="1" ht="30" x14ac:dyDescent="0.25">
      <c r="C51" s="149" t="s">
        <v>588</v>
      </c>
      <c r="D51" s="149" t="s">
        <v>592</v>
      </c>
      <c r="E51" s="149" t="s">
        <v>591</v>
      </c>
      <c r="F51" s="149" t="s">
        <v>590</v>
      </c>
      <c r="G51" s="149" t="s">
        <v>589</v>
      </c>
      <c r="H51" s="204" t="s">
        <v>587</v>
      </c>
      <c r="I51" s="205"/>
      <c r="J51" s="150"/>
    </row>
    <row r="52" spans="2:10" s="151" customFormat="1" x14ac:dyDescent="0.2">
      <c r="C52" s="152"/>
      <c r="D52" s="153"/>
      <c r="E52" s="153"/>
      <c r="F52" s="153"/>
      <c r="G52" s="153"/>
      <c r="H52" s="154"/>
      <c r="I52" s="155"/>
      <c r="J52" s="156"/>
    </row>
    <row r="53" spans="2:10" s="151" customFormat="1" x14ac:dyDescent="0.2">
      <c r="C53" s="157"/>
      <c r="D53" s="143"/>
      <c r="E53" s="143"/>
      <c r="F53" s="143"/>
      <c r="G53" s="143"/>
      <c r="H53" s="142"/>
      <c r="I53" s="158"/>
      <c r="J53" s="156"/>
    </row>
    <row r="54" spans="2:10" s="151" customFormat="1" x14ac:dyDescent="0.2">
      <c r="C54" s="157"/>
      <c r="D54" s="143"/>
      <c r="E54" s="143"/>
      <c r="F54" s="143"/>
      <c r="G54" s="143"/>
      <c r="H54" s="142"/>
      <c r="I54" s="158"/>
      <c r="J54" s="156"/>
    </row>
    <row r="55" spans="2:10" s="151" customFormat="1" x14ac:dyDescent="0.2">
      <c r="C55" s="157"/>
      <c r="D55" s="143"/>
      <c r="E55" s="143"/>
      <c r="F55" s="143"/>
      <c r="G55" s="143"/>
      <c r="H55" s="142"/>
      <c r="I55" s="158"/>
      <c r="J55" s="156"/>
    </row>
    <row r="56" spans="2:10" s="151" customFormat="1" x14ac:dyDescent="0.2">
      <c r="C56" s="157"/>
      <c r="D56" s="143"/>
      <c r="E56" s="143"/>
      <c r="F56" s="143"/>
      <c r="G56" s="143"/>
      <c r="H56" s="142"/>
      <c r="I56" s="158"/>
      <c r="J56" s="156"/>
    </row>
    <row r="57" spans="2:10" s="151" customFormat="1" x14ac:dyDescent="0.2">
      <c r="C57" s="157"/>
      <c r="D57" s="143"/>
      <c r="E57" s="143"/>
      <c r="F57" s="143"/>
      <c r="G57" s="143"/>
      <c r="H57" s="142"/>
      <c r="I57" s="158"/>
      <c r="J57" s="156"/>
    </row>
    <row r="58" spans="2:10" s="151" customFormat="1" x14ac:dyDescent="0.2">
      <c r="C58" s="157"/>
      <c r="D58" s="143"/>
      <c r="E58" s="143"/>
      <c r="F58" s="143"/>
      <c r="G58" s="143"/>
      <c r="H58" s="142"/>
      <c r="I58" s="158"/>
      <c r="J58" s="156"/>
    </row>
    <row r="59" spans="2:10" s="151" customFormat="1" x14ac:dyDescent="0.2">
      <c r="C59" s="157"/>
      <c r="D59" s="143"/>
      <c r="E59" s="143"/>
      <c r="F59" s="143"/>
      <c r="G59" s="143"/>
      <c r="H59" s="142"/>
      <c r="I59" s="158"/>
      <c r="J59" s="156"/>
    </row>
    <row r="60" spans="2:10" s="151" customFormat="1" x14ac:dyDescent="0.2">
      <c r="C60" s="157"/>
      <c r="D60" s="143"/>
      <c r="E60" s="143"/>
      <c r="F60" s="143"/>
      <c r="G60" s="143"/>
      <c r="H60" s="142"/>
      <c r="I60" s="158"/>
      <c r="J60" s="156"/>
    </row>
    <row r="61" spans="2:10" s="151" customFormat="1" x14ac:dyDescent="0.2">
      <c r="C61" s="157"/>
      <c r="D61" s="143"/>
      <c r="E61" s="143"/>
      <c r="F61" s="143"/>
      <c r="G61" s="143"/>
      <c r="H61" s="142"/>
      <c r="I61" s="158"/>
      <c r="J61" s="156"/>
    </row>
    <row r="62" spans="2:10" s="151" customFormat="1" x14ac:dyDescent="0.2">
      <c r="C62" s="157"/>
      <c r="D62" s="143"/>
      <c r="E62" s="143"/>
      <c r="F62" s="143"/>
      <c r="G62" s="143"/>
      <c r="H62" s="142"/>
      <c r="I62" s="158"/>
      <c r="J62" s="156"/>
    </row>
    <row r="63" spans="2:10" s="151" customFormat="1" x14ac:dyDescent="0.2">
      <c r="C63" s="157"/>
      <c r="D63" s="143"/>
      <c r="E63" s="143"/>
      <c r="F63" s="143"/>
      <c r="G63" s="143"/>
      <c r="H63" s="142"/>
      <c r="I63" s="158"/>
      <c r="J63" s="156"/>
    </row>
    <row r="64" spans="2:10" s="151" customFormat="1" x14ac:dyDescent="0.2">
      <c r="C64" s="157"/>
      <c r="D64" s="143"/>
      <c r="E64" s="143"/>
      <c r="F64" s="143"/>
      <c r="G64" s="143"/>
      <c r="H64" s="142"/>
      <c r="I64" s="158"/>
      <c r="J64" s="156"/>
    </row>
    <row r="65" spans="3:10" s="151" customFormat="1" x14ac:dyDescent="0.2">
      <c r="C65" s="157"/>
      <c r="D65" s="143"/>
      <c r="E65" s="143"/>
      <c r="F65" s="143"/>
      <c r="G65" s="143"/>
      <c r="H65" s="142"/>
      <c r="I65" s="158"/>
      <c r="J65" s="156"/>
    </row>
    <row r="66" spans="3:10" s="151" customFormat="1" x14ac:dyDescent="0.2">
      <c r="C66" s="157"/>
      <c r="D66" s="143"/>
      <c r="E66" s="143"/>
      <c r="F66" s="143"/>
      <c r="G66" s="143"/>
      <c r="H66" s="142"/>
      <c r="I66" s="158"/>
      <c r="J66" s="156"/>
    </row>
    <row r="67" spans="3:10" s="151" customFormat="1" x14ac:dyDescent="0.2">
      <c r="C67" s="157"/>
      <c r="D67" s="143"/>
      <c r="E67" s="143"/>
      <c r="F67" s="143"/>
      <c r="G67" s="143"/>
      <c r="H67" s="142"/>
      <c r="I67" s="158"/>
      <c r="J67" s="156"/>
    </row>
    <row r="68" spans="3:10" s="151" customFormat="1" x14ac:dyDescent="0.2">
      <c r="C68" s="157"/>
      <c r="D68" s="143"/>
      <c r="E68" s="143"/>
      <c r="F68" s="143"/>
      <c r="G68" s="143"/>
      <c r="H68" s="142"/>
      <c r="I68" s="158"/>
      <c r="J68" s="156"/>
    </row>
    <row r="69" spans="3:10" s="151" customFormat="1" x14ac:dyDescent="0.2">
      <c r="C69" s="157"/>
      <c r="D69" s="143"/>
      <c r="E69" s="143"/>
      <c r="F69" s="143"/>
      <c r="G69" s="143"/>
      <c r="H69" s="142"/>
      <c r="I69" s="158"/>
      <c r="J69" s="156"/>
    </row>
    <row r="70" spans="3:10" s="151" customFormat="1" x14ac:dyDescent="0.2">
      <c r="C70" s="157"/>
      <c r="D70" s="143"/>
      <c r="E70" s="143"/>
      <c r="F70" s="143"/>
      <c r="G70" s="143"/>
      <c r="H70" s="142"/>
      <c r="I70" s="158"/>
      <c r="J70" s="156"/>
    </row>
    <row r="71" spans="3:10" s="151" customFormat="1" x14ac:dyDescent="0.2">
      <c r="C71" s="157"/>
      <c r="D71" s="143"/>
      <c r="E71" s="143"/>
      <c r="F71" s="143"/>
      <c r="G71" s="143"/>
      <c r="H71" s="142"/>
      <c r="I71" s="158"/>
      <c r="J71" s="156"/>
    </row>
    <row r="72" spans="3:10" s="151" customFormat="1" x14ac:dyDescent="0.2">
      <c r="C72" s="157"/>
      <c r="D72" s="143"/>
      <c r="E72" s="143"/>
      <c r="F72" s="143"/>
      <c r="G72" s="143"/>
      <c r="H72" s="142"/>
      <c r="I72" s="158"/>
      <c r="J72" s="156"/>
    </row>
    <row r="73" spans="3:10" s="151" customFormat="1" x14ac:dyDescent="0.2">
      <c r="C73" s="157"/>
      <c r="D73" s="143"/>
      <c r="E73" s="143"/>
      <c r="F73" s="143"/>
      <c r="G73" s="143"/>
      <c r="H73" s="142"/>
      <c r="I73" s="158"/>
      <c r="J73" s="156"/>
    </row>
    <row r="74" spans="3:10" s="151" customFormat="1" x14ac:dyDescent="0.2">
      <c r="C74" s="157"/>
      <c r="D74" s="143"/>
      <c r="E74" s="143"/>
      <c r="F74" s="143"/>
      <c r="G74" s="143"/>
      <c r="H74" s="142"/>
      <c r="I74" s="158"/>
      <c r="J74" s="156"/>
    </row>
    <row r="75" spans="3:10" s="151" customFormat="1" x14ac:dyDescent="0.2">
      <c r="C75" s="157"/>
      <c r="D75" s="143"/>
      <c r="E75" s="143"/>
      <c r="F75" s="143"/>
      <c r="G75" s="143"/>
      <c r="H75" s="142"/>
      <c r="I75" s="158"/>
      <c r="J75" s="156"/>
    </row>
    <row r="76" spans="3:10" s="151" customFormat="1" x14ac:dyDescent="0.2">
      <c r="C76" s="157"/>
      <c r="D76" s="143"/>
      <c r="E76" s="143"/>
      <c r="F76" s="143"/>
      <c r="G76" s="143"/>
      <c r="H76" s="142"/>
      <c r="I76" s="158"/>
      <c r="J76" s="156"/>
    </row>
    <row r="77" spans="3:10" s="151" customFormat="1" ht="15" thickBot="1" x14ac:dyDescent="0.25">
      <c r="C77" s="159"/>
      <c r="D77" s="146"/>
      <c r="E77" s="146"/>
      <c r="F77" s="146"/>
      <c r="G77" s="146"/>
      <c r="H77" s="145"/>
      <c r="I77" s="160"/>
      <c r="J77" s="156"/>
    </row>
  </sheetData>
  <sheetProtection password="B67F" sheet="1" objects="1" scenarios="1" formatRows="0"/>
  <mergeCells count="9">
    <mergeCell ref="H51:I51"/>
    <mergeCell ref="B26:I26"/>
    <mergeCell ref="B36:I36"/>
    <mergeCell ref="B2:I2"/>
    <mergeCell ref="B3:I3"/>
    <mergeCell ref="B8:I8"/>
    <mergeCell ref="B10:I10"/>
    <mergeCell ref="B23:I23"/>
    <mergeCell ref="B16:I16"/>
  </mergeCells>
  <dataValidations count="1">
    <dataValidation allowBlank="1" showInputMessage="1" prompt="Use tab E Append. if people are departing from different provinces, territories or countries." sqref="C11:G11 C17:G17"/>
  </dataValidations>
  <printOptions horizontalCentered="1"/>
  <pageMargins left="0.7" right="0.7" top="0.75" bottom="0.75" header="0.3" footer="0.3"/>
  <pageSetup paperSize="5" scale="73" fitToHeight="0" orientation="landscape" r:id="rId1"/>
  <headerFooter>
    <oddFooter>&amp;L&amp;BCanada Council for the Arts Confidential&amp;B&amp;C&amp;D&amp;RPage &amp;P</oddFooter>
  </headerFooter>
  <rowBreaks count="2" manualBreakCount="2">
    <brk id="34" max="8" man="1"/>
    <brk id="49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Please use the drop-down list to select the country." prompt="Select country from the drop-down list.">
          <x14:formula1>
            <xm:f>Sheet1!$B$5:$B$245</xm:f>
          </x14:formula1>
          <xm:sqref>C18:G18</xm:sqref>
        </x14:dataValidation>
        <x14:dataValidation type="list" allowBlank="1" showInputMessage="1" showErrorMessage="1" errorTitle="Error" error="Please use the drop-down list to select the province." prompt="Select province from the drop-down list.">
          <x14:formula1>
            <xm:f>Sheet2!$F$18:$F$31</xm:f>
          </x14:formula1>
          <xm:sqref>C12:G13 C19:G19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00000"/>
  </sheetPr>
  <dimension ref="A1:I246"/>
  <sheetViews>
    <sheetView topLeftCell="E1" workbookViewId="0">
      <selection activeCell="E1" sqref="E1"/>
    </sheetView>
  </sheetViews>
  <sheetFormatPr defaultRowHeight="15" x14ac:dyDescent="0.25"/>
  <cols>
    <col min="1" max="3" width="8.140625" style="180" hidden="1" customWidth="1"/>
    <col min="4" max="4" width="26.140625" style="180" hidden="1" customWidth="1"/>
    <col min="5" max="16384" width="9.140625" style="128"/>
  </cols>
  <sheetData>
    <row r="1" spans="1:9" x14ac:dyDescent="0.25">
      <c r="D1" s="180" t="s">
        <v>594</v>
      </c>
      <c r="E1" s="127" t="s">
        <v>582</v>
      </c>
    </row>
    <row r="2" spans="1:9" x14ac:dyDescent="0.25">
      <c r="D2" s="180" t="s">
        <v>596</v>
      </c>
    </row>
    <row r="3" spans="1:9" x14ac:dyDescent="0.25">
      <c r="D3" s="180" t="s">
        <v>595</v>
      </c>
    </row>
    <row r="4" spans="1:9" x14ac:dyDescent="0.25">
      <c r="A4" s="180" t="s">
        <v>23</v>
      </c>
      <c r="C4" s="180" t="s">
        <v>24</v>
      </c>
    </row>
    <row r="5" spans="1:9" x14ac:dyDescent="0.25">
      <c r="B5" s="180" t="s">
        <v>581</v>
      </c>
      <c r="I5" s="129"/>
    </row>
    <row r="6" spans="1:9" x14ac:dyDescent="0.25">
      <c r="A6" s="180" t="s">
        <v>25</v>
      </c>
      <c r="B6" s="180" t="s">
        <v>25</v>
      </c>
      <c r="C6" s="181">
        <v>1750</v>
      </c>
      <c r="D6" s="181"/>
      <c r="I6" s="129"/>
    </row>
    <row r="7" spans="1:9" x14ac:dyDescent="0.25">
      <c r="A7" s="180" t="s">
        <v>26</v>
      </c>
      <c r="B7" s="180" t="s">
        <v>27</v>
      </c>
      <c r="C7" s="181">
        <v>1500</v>
      </c>
      <c r="D7" s="181"/>
      <c r="I7" s="129"/>
    </row>
    <row r="8" spans="1:9" x14ac:dyDescent="0.25">
      <c r="A8" s="180" t="s">
        <v>28</v>
      </c>
      <c r="B8" s="180" t="s">
        <v>29</v>
      </c>
      <c r="C8" s="181">
        <v>2500</v>
      </c>
      <c r="D8" s="181"/>
      <c r="I8" s="129"/>
    </row>
    <row r="9" spans="1:9" x14ac:dyDescent="0.25">
      <c r="A9" s="180" t="s">
        <v>30</v>
      </c>
      <c r="B9" s="180" t="s">
        <v>31</v>
      </c>
      <c r="C9" s="181">
        <v>2000</v>
      </c>
      <c r="D9" s="181"/>
      <c r="I9" s="129"/>
    </row>
    <row r="10" spans="1:9" x14ac:dyDescent="0.25">
      <c r="A10" s="180" t="s">
        <v>32</v>
      </c>
      <c r="B10" s="180" t="s">
        <v>33</v>
      </c>
      <c r="C10" s="181">
        <v>1500</v>
      </c>
      <c r="D10" s="181"/>
      <c r="I10" s="129"/>
    </row>
    <row r="11" spans="1:9" x14ac:dyDescent="0.25">
      <c r="A11" s="180" t="s">
        <v>34</v>
      </c>
      <c r="B11" s="180" t="s">
        <v>34</v>
      </c>
      <c r="C11" s="181">
        <v>2500</v>
      </c>
      <c r="D11" s="181"/>
      <c r="I11" s="129"/>
    </row>
    <row r="12" spans="1:9" x14ac:dyDescent="0.25">
      <c r="A12" s="180" t="s">
        <v>35</v>
      </c>
      <c r="B12" s="180" t="s">
        <v>35</v>
      </c>
      <c r="C12" s="181">
        <v>750</v>
      </c>
      <c r="D12" s="181"/>
      <c r="I12" s="129"/>
    </row>
    <row r="13" spans="1:9" x14ac:dyDescent="0.25">
      <c r="A13" s="180" t="s">
        <v>36</v>
      </c>
      <c r="B13" s="180" t="s">
        <v>37</v>
      </c>
      <c r="C13" s="181">
        <v>1750</v>
      </c>
      <c r="D13" s="181"/>
      <c r="I13" s="129"/>
    </row>
    <row r="14" spans="1:9" x14ac:dyDescent="0.25">
      <c r="A14" s="180" t="s">
        <v>38</v>
      </c>
      <c r="B14" s="180" t="s">
        <v>39</v>
      </c>
      <c r="C14" s="181">
        <v>750</v>
      </c>
      <c r="D14" s="181"/>
      <c r="I14" s="129"/>
    </row>
    <row r="15" spans="1:9" x14ac:dyDescent="0.25">
      <c r="A15" s="180" t="s">
        <v>40</v>
      </c>
      <c r="B15" s="180" t="s">
        <v>41</v>
      </c>
      <c r="C15" s="181">
        <v>1750</v>
      </c>
      <c r="D15" s="181"/>
      <c r="I15" s="129"/>
    </row>
    <row r="16" spans="1:9" x14ac:dyDescent="0.25">
      <c r="A16" s="180" t="s">
        <v>42</v>
      </c>
      <c r="B16" s="180" t="s">
        <v>43</v>
      </c>
      <c r="C16" s="181">
        <v>1750</v>
      </c>
      <c r="D16" s="181"/>
      <c r="I16" s="129"/>
    </row>
    <row r="17" spans="1:9" x14ac:dyDescent="0.25">
      <c r="A17" s="180" t="s">
        <v>44</v>
      </c>
      <c r="B17" s="180" t="s">
        <v>44</v>
      </c>
      <c r="C17" s="181">
        <v>750</v>
      </c>
      <c r="D17" s="181"/>
      <c r="I17" s="129"/>
    </row>
    <row r="18" spans="1:9" x14ac:dyDescent="0.25">
      <c r="A18" s="180" t="s">
        <v>45</v>
      </c>
      <c r="B18" s="180" t="s">
        <v>46</v>
      </c>
      <c r="C18" s="181">
        <v>2000</v>
      </c>
      <c r="D18" s="181"/>
    </row>
    <row r="19" spans="1:9" x14ac:dyDescent="0.25">
      <c r="A19" s="180" t="s">
        <v>47</v>
      </c>
      <c r="B19" s="180" t="s">
        <v>48</v>
      </c>
      <c r="C19" s="181">
        <v>1500</v>
      </c>
      <c r="D19" s="181"/>
    </row>
    <row r="20" spans="1:9" x14ac:dyDescent="0.25">
      <c r="A20" s="180" t="s">
        <v>49</v>
      </c>
      <c r="B20" s="180" t="s">
        <v>50</v>
      </c>
      <c r="C20" s="181">
        <v>1750</v>
      </c>
      <c r="D20" s="181"/>
    </row>
    <row r="21" spans="1:9" x14ac:dyDescent="0.25">
      <c r="A21" s="180" t="s">
        <v>51</v>
      </c>
      <c r="B21" s="180" t="s">
        <v>51</v>
      </c>
      <c r="C21" s="181">
        <v>750</v>
      </c>
      <c r="D21" s="181"/>
    </row>
    <row r="22" spans="1:9" x14ac:dyDescent="0.25">
      <c r="A22" s="180" t="s">
        <v>52</v>
      </c>
      <c r="B22" s="180" t="s">
        <v>53</v>
      </c>
      <c r="C22" s="181">
        <v>1750</v>
      </c>
      <c r="D22" s="181"/>
    </row>
    <row r="23" spans="1:9" x14ac:dyDescent="0.25">
      <c r="A23" s="180" t="s">
        <v>54</v>
      </c>
      <c r="B23" s="180" t="s">
        <v>54</v>
      </c>
      <c r="C23" s="181">
        <v>1750</v>
      </c>
      <c r="D23" s="181"/>
    </row>
    <row r="24" spans="1:9" x14ac:dyDescent="0.25">
      <c r="A24" s="180" t="s">
        <v>55</v>
      </c>
      <c r="B24" s="180" t="s">
        <v>56</v>
      </c>
      <c r="C24" s="181">
        <v>750</v>
      </c>
      <c r="D24" s="181"/>
    </row>
    <row r="25" spans="1:9" x14ac:dyDescent="0.25">
      <c r="A25" s="180" t="s">
        <v>57</v>
      </c>
      <c r="B25" s="180" t="s">
        <v>58</v>
      </c>
      <c r="C25" s="181">
        <v>1500</v>
      </c>
      <c r="D25" s="181"/>
    </row>
    <row r="26" spans="1:9" x14ac:dyDescent="0.25">
      <c r="A26" s="180" t="s">
        <v>59</v>
      </c>
      <c r="B26" s="180" t="s">
        <v>60</v>
      </c>
      <c r="C26" s="181">
        <v>1500</v>
      </c>
      <c r="D26" s="181"/>
    </row>
    <row r="27" spans="1:9" x14ac:dyDescent="0.25">
      <c r="A27" s="180" t="s">
        <v>61</v>
      </c>
      <c r="B27" s="180" t="s">
        <v>61</v>
      </c>
      <c r="C27" s="181">
        <v>750</v>
      </c>
      <c r="D27" s="181"/>
    </row>
    <row r="28" spans="1:9" x14ac:dyDescent="0.25">
      <c r="A28" s="180" t="s">
        <v>62</v>
      </c>
      <c r="B28" s="180" t="s">
        <v>63</v>
      </c>
      <c r="C28" s="181">
        <v>2500</v>
      </c>
      <c r="D28" s="181"/>
    </row>
    <row r="29" spans="1:9" x14ac:dyDescent="0.25">
      <c r="A29" s="180" t="s">
        <v>64</v>
      </c>
      <c r="B29" s="180" t="s">
        <v>65</v>
      </c>
      <c r="C29" s="181">
        <v>750</v>
      </c>
      <c r="D29" s="181"/>
    </row>
    <row r="30" spans="1:9" x14ac:dyDescent="0.25">
      <c r="A30" s="180" t="s">
        <v>66</v>
      </c>
      <c r="B30" s="180" t="s">
        <v>67</v>
      </c>
      <c r="C30" s="181">
        <v>1750</v>
      </c>
      <c r="D30" s="181"/>
    </row>
    <row r="31" spans="1:9" x14ac:dyDescent="0.25">
      <c r="A31" s="180" t="s">
        <v>68</v>
      </c>
      <c r="B31" s="180" t="s">
        <v>69</v>
      </c>
      <c r="C31" s="181">
        <v>1750</v>
      </c>
      <c r="D31" s="181"/>
    </row>
    <row r="32" spans="1:9" x14ac:dyDescent="0.25">
      <c r="A32" s="180" t="s">
        <v>70</v>
      </c>
      <c r="B32" s="180" t="s">
        <v>71</v>
      </c>
      <c r="C32" s="181">
        <v>1500</v>
      </c>
      <c r="D32" s="181"/>
    </row>
    <row r="33" spans="1:4" x14ac:dyDescent="0.25">
      <c r="A33" s="180" t="s">
        <v>72</v>
      </c>
      <c r="B33" s="180" t="s">
        <v>72</v>
      </c>
      <c r="C33" s="181">
        <v>2500</v>
      </c>
      <c r="D33" s="181"/>
    </row>
    <row r="34" spans="1:4" x14ac:dyDescent="0.25">
      <c r="A34" s="180" t="s">
        <v>73</v>
      </c>
      <c r="B34" s="180" t="s">
        <v>74</v>
      </c>
      <c r="C34" s="181">
        <v>2500</v>
      </c>
      <c r="D34" s="181"/>
    </row>
    <row r="35" spans="1:4" x14ac:dyDescent="0.25">
      <c r="A35" s="180" t="s">
        <v>75</v>
      </c>
      <c r="B35" s="180" t="s">
        <v>76</v>
      </c>
      <c r="C35" s="181">
        <v>1750</v>
      </c>
      <c r="D35" s="181"/>
    </row>
    <row r="36" spans="1:4" x14ac:dyDescent="0.25">
      <c r="A36" s="180" t="s">
        <v>77</v>
      </c>
      <c r="B36" s="180" t="s">
        <v>78</v>
      </c>
      <c r="C36" s="181">
        <v>2500</v>
      </c>
      <c r="D36" s="181"/>
    </row>
    <row r="37" spans="1:4" x14ac:dyDescent="0.25">
      <c r="A37" s="180" t="s">
        <v>79</v>
      </c>
      <c r="B37" s="180" t="s">
        <v>79</v>
      </c>
      <c r="C37" s="181">
        <v>1750</v>
      </c>
      <c r="D37" s="181"/>
    </row>
    <row r="38" spans="1:4" x14ac:dyDescent="0.25">
      <c r="A38" s="180" t="s">
        <v>80</v>
      </c>
      <c r="B38" s="180" t="s">
        <v>81</v>
      </c>
      <c r="C38" s="181">
        <v>1500</v>
      </c>
      <c r="D38" s="181"/>
    </row>
    <row r="39" spans="1:4" x14ac:dyDescent="0.25">
      <c r="A39" s="180" t="s">
        <v>82</v>
      </c>
      <c r="B39" s="180" t="s">
        <v>82</v>
      </c>
      <c r="C39" s="181">
        <v>2500</v>
      </c>
      <c r="D39" s="181"/>
    </row>
    <row r="40" spans="1:4" x14ac:dyDescent="0.25">
      <c r="A40" s="180" t="s">
        <v>83</v>
      </c>
      <c r="B40" s="180" t="s">
        <v>83</v>
      </c>
      <c r="C40" s="181">
        <v>2500</v>
      </c>
      <c r="D40" s="181"/>
    </row>
    <row r="41" spans="1:4" x14ac:dyDescent="0.25">
      <c r="A41" s="180" t="s">
        <v>84</v>
      </c>
      <c r="B41" s="180" t="s">
        <v>85</v>
      </c>
      <c r="C41" s="181">
        <v>1750</v>
      </c>
      <c r="D41" s="181"/>
    </row>
    <row r="42" spans="1:4" x14ac:dyDescent="0.25">
      <c r="A42" s="180" t="s">
        <v>86</v>
      </c>
      <c r="B42" s="180" t="s">
        <v>87</v>
      </c>
      <c r="C42" s="181">
        <v>2500</v>
      </c>
      <c r="D42" s="181"/>
    </row>
    <row r="43" spans="1:4" x14ac:dyDescent="0.25">
      <c r="A43" s="180" t="s">
        <v>17</v>
      </c>
      <c r="B43" s="180" t="s">
        <v>17</v>
      </c>
      <c r="C43" s="181">
        <v>0</v>
      </c>
      <c r="D43" s="181"/>
    </row>
    <row r="44" spans="1:4" x14ac:dyDescent="0.25">
      <c r="A44" s="180" t="s">
        <v>88</v>
      </c>
      <c r="B44" s="180" t="s">
        <v>89</v>
      </c>
      <c r="C44" s="181">
        <v>2500</v>
      </c>
      <c r="D44" s="181"/>
    </row>
    <row r="45" spans="1:4" x14ac:dyDescent="0.25">
      <c r="A45" s="180" t="s">
        <v>90</v>
      </c>
      <c r="B45" s="180" t="s">
        <v>91</v>
      </c>
      <c r="C45" s="181">
        <v>750</v>
      </c>
      <c r="D45" s="181"/>
    </row>
    <row r="46" spans="1:4" x14ac:dyDescent="0.25">
      <c r="A46" s="180" t="s">
        <v>92</v>
      </c>
      <c r="B46" s="180" t="s">
        <v>93</v>
      </c>
      <c r="C46" s="181">
        <v>2500</v>
      </c>
      <c r="D46" s="181"/>
    </row>
    <row r="47" spans="1:4" x14ac:dyDescent="0.25">
      <c r="A47" s="180" t="s">
        <v>94</v>
      </c>
      <c r="B47" s="180" t="s">
        <v>95</v>
      </c>
      <c r="C47" s="181">
        <v>2500</v>
      </c>
      <c r="D47" s="181"/>
    </row>
    <row r="48" spans="1:4" x14ac:dyDescent="0.25">
      <c r="A48" s="180" t="s">
        <v>96</v>
      </c>
      <c r="B48" s="180" t="s">
        <v>97</v>
      </c>
      <c r="C48" s="181">
        <v>1750</v>
      </c>
      <c r="D48" s="181"/>
    </row>
    <row r="49" spans="1:4" x14ac:dyDescent="0.25">
      <c r="A49" s="180" t="s">
        <v>98</v>
      </c>
      <c r="B49" s="180" t="s">
        <v>99</v>
      </c>
      <c r="C49" s="181">
        <v>1750</v>
      </c>
      <c r="D49" s="181"/>
    </row>
    <row r="50" spans="1:4" x14ac:dyDescent="0.25">
      <c r="A50" s="180" t="s">
        <v>100</v>
      </c>
      <c r="B50" s="180" t="s">
        <v>101</v>
      </c>
      <c r="C50" s="181">
        <v>2000</v>
      </c>
      <c r="D50" s="181"/>
    </row>
    <row r="51" spans="1:4" x14ac:dyDescent="0.25">
      <c r="A51" s="180" t="s">
        <v>102</v>
      </c>
      <c r="B51" s="180" t="s">
        <v>103</v>
      </c>
      <c r="C51" s="181">
        <v>2000</v>
      </c>
      <c r="D51" s="181"/>
    </row>
    <row r="52" spans="1:4" x14ac:dyDescent="0.25">
      <c r="A52" s="180" t="s">
        <v>104</v>
      </c>
      <c r="B52" s="180" t="s">
        <v>105</v>
      </c>
      <c r="C52" s="181">
        <v>1750</v>
      </c>
      <c r="D52" s="181"/>
    </row>
    <row r="53" spans="1:4" x14ac:dyDescent="0.25">
      <c r="A53" s="180" t="s">
        <v>106</v>
      </c>
      <c r="B53" s="180" t="s">
        <v>107</v>
      </c>
      <c r="C53" s="181">
        <v>2500</v>
      </c>
      <c r="D53" s="181"/>
    </row>
    <row r="54" spans="1:4" x14ac:dyDescent="0.25">
      <c r="A54" s="180" t="s">
        <v>108</v>
      </c>
      <c r="B54" s="180" t="s">
        <v>108</v>
      </c>
      <c r="C54" s="181">
        <v>2500</v>
      </c>
      <c r="D54" s="181"/>
    </row>
    <row r="55" spans="1:4" x14ac:dyDescent="0.25">
      <c r="A55" s="180" t="s">
        <v>109</v>
      </c>
      <c r="B55" s="180" t="s">
        <v>110</v>
      </c>
      <c r="C55" s="181">
        <v>2000</v>
      </c>
      <c r="D55" s="181"/>
    </row>
    <row r="56" spans="1:4" x14ac:dyDescent="0.25">
      <c r="A56" s="180" t="s">
        <v>111</v>
      </c>
      <c r="B56" s="180" t="s">
        <v>111</v>
      </c>
      <c r="C56" s="181">
        <v>750</v>
      </c>
      <c r="D56" s="181"/>
    </row>
    <row r="57" spans="1:4" x14ac:dyDescent="0.25">
      <c r="A57" s="180" t="s">
        <v>112</v>
      </c>
      <c r="B57" s="180" t="s">
        <v>113</v>
      </c>
      <c r="C57" s="181">
        <v>2500</v>
      </c>
      <c r="D57" s="181"/>
    </row>
    <row r="58" spans="1:4" x14ac:dyDescent="0.25">
      <c r="A58" s="180" t="s">
        <v>114</v>
      </c>
      <c r="B58" s="180" t="s">
        <v>115</v>
      </c>
      <c r="C58" s="181">
        <v>1500</v>
      </c>
      <c r="D58" s="181"/>
    </row>
    <row r="59" spans="1:4" x14ac:dyDescent="0.25">
      <c r="A59" s="180" t="s">
        <v>116</v>
      </c>
      <c r="B59" s="180" t="s">
        <v>116</v>
      </c>
      <c r="C59" s="181">
        <v>750</v>
      </c>
      <c r="D59" s="181"/>
    </row>
    <row r="60" spans="1:4" x14ac:dyDescent="0.25">
      <c r="A60" s="180" t="s">
        <v>117</v>
      </c>
      <c r="B60" s="180" t="s">
        <v>118</v>
      </c>
      <c r="C60" s="181">
        <v>1500</v>
      </c>
      <c r="D60" s="181"/>
    </row>
    <row r="61" spans="1:4" x14ac:dyDescent="0.25">
      <c r="A61" s="180" t="s">
        <v>119</v>
      </c>
      <c r="B61" s="180" t="s">
        <v>120</v>
      </c>
      <c r="C61" s="181">
        <v>1500</v>
      </c>
      <c r="D61" s="181"/>
    </row>
    <row r="62" spans="1:4" x14ac:dyDescent="0.25">
      <c r="A62" s="180" t="s">
        <v>121</v>
      </c>
      <c r="B62" s="180" t="s">
        <v>122</v>
      </c>
      <c r="C62" s="181">
        <v>1500</v>
      </c>
      <c r="D62" s="181"/>
    </row>
    <row r="63" spans="1:4" x14ac:dyDescent="0.25">
      <c r="A63" s="180" t="s">
        <v>123</v>
      </c>
      <c r="B63" s="180" t="s">
        <v>123</v>
      </c>
      <c r="C63" s="181">
        <v>2500</v>
      </c>
      <c r="D63" s="181"/>
    </row>
    <row r="64" spans="1:4" x14ac:dyDescent="0.25">
      <c r="A64" s="180" t="s">
        <v>124</v>
      </c>
      <c r="B64" s="180" t="s">
        <v>125</v>
      </c>
      <c r="C64" s="181">
        <v>750</v>
      </c>
      <c r="D64" s="181"/>
    </row>
    <row r="65" spans="1:4" x14ac:dyDescent="0.25">
      <c r="A65" s="180" t="s">
        <v>126</v>
      </c>
      <c r="B65" s="180" t="s">
        <v>127</v>
      </c>
      <c r="C65" s="181">
        <v>750</v>
      </c>
      <c r="D65" s="181"/>
    </row>
    <row r="66" spans="1:4" x14ac:dyDescent="0.25">
      <c r="A66" s="180" t="s">
        <v>128</v>
      </c>
      <c r="B66" s="180" t="s">
        <v>129</v>
      </c>
      <c r="C66" s="181">
        <v>2000</v>
      </c>
      <c r="D66" s="181"/>
    </row>
    <row r="67" spans="1:4" x14ac:dyDescent="0.25">
      <c r="A67" s="180" t="s">
        <v>130</v>
      </c>
      <c r="B67" s="180" t="s">
        <v>131</v>
      </c>
      <c r="C67" s="181">
        <v>1750</v>
      </c>
      <c r="D67" s="181"/>
    </row>
    <row r="68" spans="1:4" x14ac:dyDescent="0.25">
      <c r="A68" s="180" t="s">
        <v>132</v>
      </c>
      <c r="B68" s="180" t="s">
        <v>133</v>
      </c>
      <c r="C68" s="181">
        <v>2500</v>
      </c>
      <c r="D68" s="181"/>
    </row>
    <row r="69" spans="1:4" x14ac:dyDescent="0.25">
      <c r="A69" s="180" t="s">
        <v>134</v>
      </c>
      <c r="B69" s="180" t="s">
        <v>134</v>
      </c>
      <c r="C69" s="181">
        <v>750</v>
      </c>
      <c r="D69" s="181"/>
    </row>
    <row r="70" spans="1:4" x14ac:dyDescent="0.25">
      <c r="A70" s="180" t="s">
        <v>135</v>
      </c>
      <c r="B70" s="180" t="s">
        <v>136</v>
      </c>
      <c r="C70" s="181">
        <v>2500</v>
      </c>
      <c r="D70" s="181"/>
    </row>
    <row r="71" spans="1:4" x14ac:dyDescent="0.25">
      <c r="A71" s="180" t="s">
        <v>137</v>
      </c>
      <c r="B71" s="180" t="s">
        <v>138</v>
      </c>
      <c r="C71" s="181">
        <v>2500</v>
      </c>
      <c r="D71" s="181"/>
    </row>
    <row r="72" spans="1:4" x14ac:dyDescent="0.25">
      <c r="A72" s="180" t="s">
        <v>139</v>
      </c>
      <c r="B72" s="180" t="s">
        <v>140</v>
      </c>
      <c r="C72" s="181">
        <v>1500</v>
      </c>
      <c r="D72" s="181"/>
    </row>
    <row r="73" spans="1:4" x14ac:dyDescent="0.25">
      <c r="A73" s="180" t="s">
        <v>141</v>
      </c>
      <c r="B73" s="180" t="s">
        <v>142</v>
      </c>
      <c r="C73" s="181">
        <v>2500</v>
      </c>
      <c r="D73" s="181"/>
    </row>
    <row r="74" spans="1:4" x14ac:dyDescent="0.25">
      <c r="A74" s="180" t="s">
        <v>143</v>
      </c>
      <c r="B74" s="180" t="s">
        <v>144</v>
      </c>
      <c r="C74" s="181">
        <v>1750</v>
      </c>
      <c r="D74" s="181"/>
    </row>
    <row r="75" spans="1:4" x14ac:dyDescent="0.25">
      <c r="A75" s="180" t="s">
        <v>145</v>
      </c>
      <c r="B75" s="180" t="s">
        <v>146</v>
      </c>
      <c r="C75" s="181">
        <v>1500</v>
      </c>
      <c r="D75" s="181"/>
    </row>
    <row r="76" spans="1:4" x14ac:dyDescent="0.25">
      <c r="A76" s="180" t="s">
        <v>147</v>
      </c>
      <c r="B76" s="180" t="s">
        <v>148</v>
      </c>
      <c r="C76" s="181">
        <v>2000</v>
      </c>
      <c r="D76" s="181"/>
    </row>
    <row r="77" spans="1:4" x14ac:dyDescent="0.25">
      <c r="A77" s="180" t="s">
        <v>149</v>
      </c>
      <c r="B77" s="180" t="s">
        <v>150</v>
      </c>
      <c r="C77" s="181">
        <v>1500</v>
      </c>
      <c r="D77" s="181"/>
    </row>
    <row r="78" spans="1:4" x14ac:dyDescent="0.25">
      <c r="A78" s="180" t="s">
        <v>151</v>
      </c>
      <c r="B78" s="180" t="s">
        <v>151</v>
      </c>
      <c r="C78" s="181">
        <v>1500</v>
      </c>
      <c r="D78" s="181"/>
    </row>
    <row r="79" spans="1:4" x14ac:dyDescent="0.25">
      <c r="A79" s="180" t="s">
        <v>152</v>
      </c>
      <c r="B79" s="180" t="s">
        <v>153</v>
      </c>
      <c r="C79" s="181">
        <v>1750</v>
      </c>
      <c r="D79" s="181"/>
    </row>
    <row r="80" spans="1:4" x14ac:dyDescent="0.25">
      <c r="A80" s="180" t="s">
        <v>154</v>
      </c>
      <c r="B80" s="180" t="s">
        <v>155</v>
      </c>
      <c r="C80" s="181">
        <v>2000</v>
      </c>
      <c r="D80" s="181"/>
    </row>
    <row r="81" spans="1:4" x14ac:dyDescent="0.25">
      <c r="A81" s="180" t="s">
        <v>156</v>
      </c>
      <c r="B81" s="180" t="s">
        <v>157</v>
      </c>
      <c r="C81" s="181">
        <v>2500</v>
      </c>
      <c r="D81" s="181"/>
    </row>
    <row r="82" spans="1:4" x14ac:dyDescent="0.25">
      <c r="A82" s="180" t="s">
        <v>158</v>
      </c>
      <c r="B82" s="180" t="s">
        <v>158</v>
      </c>
      <c r="C82" s="181">
        <v>2500</v>
      </c>
      <c r="D82" s="181"/>
    </row>
    <row r="83" spans="1:4" x14ac:dyDescent="0.25">
      <c r="A83" s="180" t="s">
        <v>159</v>
      </c>
      <c r="B83" s="180" t="s">
        <v>160</v>
      </c>
      <c r="C83" s="181">
        <v>2500</v>
      </c>
      <c r="D83" s="181"/>
    </row>
    <row r="84" spans="1:4" x14ac:dyDescent="0.25">
      <c r="A84" s="180" t="s">
        <v>161</v>
      </c>
      <c r="B84" s="180" t="s">
        <v>162</v>
      </c>
      <c r="C84" s="181">
        <v>1500</v>
      </c>
      <c r="D84" s="181"/>
    </row>
    <row r="85" spans="1:4" x14ac:dyDescent="0.25">
      <c r="A85" s="180" t="s">
        <v>163</v>
      </c>
      <c r="B85" s="180" t="s">
        <v>164</v>
      </c>
      <c r="C85" s="181">
        <v>1500</v>
      </c>
      <c r="D85" s="181"/>
    </row>
    <row r="86" spans="1:4" x14ac:dyDescent="0.25">
      <c r="A86" s="180" t="s">
        <v>165</v>
      </c>
      <c r="B86" s="180" t="s">
        <v>165</v>
      </c>
      <c r="C86" s="181">
        <v>2500</v>
      </c>
      <c r="D86" s="181"/>
    </row>
    <row r="87" spans="1:4" x14ac:dyDescent="0.25">
      <c r="A87" s="180" t="s">
        <v>166</v>
      </c>
      <c r="B87" s="180" t="s">
        <v>166</v>
      </c>
      <c r="C87" s="181">
        <v>1500</v>
      </c>
      <c r="D87" s="181"/>
    </row>
    <row r="88" spans="1:4" x14ac:dyDescent="0.25">
      <c r="A88" s="180" t="s">
        <v>167</v>
      </c>
      <c r="B88" s="180" t="s">
        <v>168</v>
      </c>
      <c r="C88" s="181">
        <v>1500</v>
      </c>
      <c r="D88" s="181"/>
    </row>
    <row r="89" spans="1:4" x14ac:dyDescent="0.25">
      <c r="A89" s="180" t="s">
        <v>169</v>
      </c>
      <c r="B89" s="180" t="s">
        <v>170</v>
      </c>
      <c r="C89" s="181">
        <v>750</v>
      </c>
      <c r="D89" s="181"/>
    </row>
    <row r="90" spans="1:4" x14ac:dyDescent="0.25">
      <c r="A90" s="180" t="s">
        <v>171</v>
      </c>
      <c r="B90" s="180" t="s">
        <v>172</v>
      </c>
      <c r="C90" s="181">
        <v>750</v>
      </c>
      <c r="D90" s="181"/>
    </row>
    <row r="91" spans="1:4" x14ac:dyDescent="0.25">
      <c r="A91" s="180" t="s">
        <v>173</v>
      </c>
      <c r="B91" s="180" t="s">
        <v>173</v>
      </c>
      <c r="C91" s="181">
        <v>750</v>
      </c>
      <c r="D91" s="181"/>
    </row>
    <row r="92" spans="1:4" x14ac:dyDescent="0.25">
      <c r="A92" s="180" t="s">
        <v>174</v>
      </c>
      <c r="B92" s="180" t="s">
        <v>174</v>
      </c>
      <c r="C92" s="181">
        <v>2000</v>
      </c>
      <c r="D92" s="181"/>
    </row>
    <row r="93" spans="1:4" x14ac:dyDescent="0.25">
      <c r="A93" s="180" t="s">
        <v>175</v>
      </c>
      <c r="B93" s="180" t="s">
        <v>175</v>
      </c>
      <c r="C93" s="181">
        <v>750</v>
      </c>
      <c r="D93" s="181"/>
    </row>
    <row r="94" spans="1:4" x14ac:dyDescent="0.25">
      <c r="A94" s="180" t="s">
        <v>176</v>
      </c>
      <c r="B94" s="180" t="s">
        <v>177</v>
      </c>
      <c r="C94" s="181">
        <v>2500</v>
      </c>
      <c r="D94" s="181"/>
    </row>
    <row r="95" spans="1:4" x14ac:dyDescent="0.25">
      <c r="A95" s="180" t="s">
        <v>178</v>
      </c>
      <c r="B95" s="180" t="s">
        <v>179</v>
      </c>
      <c r="C95" s="181">
        <v>2500</v>
      </c>
      <c r="D95" s="181"/>
    </row>
    <row r="96" spans="1:4" x14ac:dyDescent="0.25">
      <c r="A96" s="180" t="s">
        <v>152</v>
      </c>
      <c r="B96" s="180" t="s">
        <v>180</v>
      </c>
      <c r="C96" s="181">
        <v>1750</v>
      </c>
      <c r="D96" s="181"/>
    </row>
    <row r="97" spans="1:4" x14ac:dyDescent="0.25">
      <c r="A97" s="180" t="s">
        <v>181</v>
      </c>
      <c r="B97" s="180" t="s">
        <v>182</v>
      </c>
      <c r="C97" s="181">
        <v>750</v>
      </c>
      <c r="D97" s="181"/>
    </row>
    <row r="98" spans="1:4" x14ac:dyDescent="0.25">
      <c r="A98" s="180" t="s">
        <v>183</v>
      </c>
      <c r="B98" s="180" t="s">
        <v>184</v>
      </c>
      <c r="C98" s="181">
        <v>2000</v>
      </c>
      <c r="D98" s="181"/>
    </row>
    <row r="99" spans="1:4" x14ac:dyDescent="0.25">
      <c r="A99" s="180" t="s">
        <v>185</v>
      </c>
      <c r="B99" s="180" t="s">
        <v>185</v>
      </c>
      <c r="C99" s="181">
        <v>750</v>
      </c>
      <c r="D99" s="181"/>
    </row>
    <row r="100" spans="1:4" x14ac:dyDescent="0.25">
      <c r="A100" s="180" t="s">
        <v>186</v>
      </c>
      <c r="B100" s="180" t="s">
        <v>186</v>
      </c>
      <c r="C100" s="181">
        <v>1750</v>
      </c>
      <c r="D100" s="181"/>
    </row>
    <row r="101" spans="1:4" x14ac:dyDescent="0.25">
      <c r="A101" s="180" t="s">
        <v>187</v>
      </c>
      <c r="B101" s="180" t="s">
        <v>188</v>
      </c>
      <c r="C101" s="181">
        <v>1500</v>
      </c>
      <c r="D101" s="181"/>
    </row>
    <row r="102" spans="1:4" x14ac:dyDescent="0.25">
      <c r="A102" s="180" t="s">
        <v>189</v>
      </c>
      <c r="B102" s="180" t="s">
        <v>190</v>
      </c>
      <c r="C102" s="181">
        <v>1500</v>
      </c>
      <c r="D102" s="181"/>
    </row>
    <row r="103" spans="1:4" x14ac:dyDescent="0.25">
      <c r="A103" s="180" t="s">
        <v>191</v>
      </c>
      <c r="B103" s="180" t="s">
        <v>192</v>
      </c>
      <c r="C103" s="181">
        <v>1750</v>
      </c>
      <c r="D103" s="181"/>
    </row>
    <row r="104" spans="1:4" x14ac:dyDescent="0.25">
      <c r="A104" s="180" t="s">
        <v>193</v>
      </c>
      <c r="B104" s="180" t="s">
        <v>194</v>
      </c>
      <c r="C104" s="181">
        <v>1750</v>
      </c>
      <c r="D104" s="181"/>
    </row>
    <row r="105" spans="1:4" x14ac:dyDescent="0.25">
      <c r="A105" s="180" t="s">
        <v>195</v>
      </c>
      <c r="B105" s="180" t="s">
        <v>195</v>
      </c>
      <c r="C105" s="181">
        <v>1750</v>
      </c>
      <c r="D105" s="181"/>
    </row>
    <row r="106" spans="1:4" x14ac:dyDescent="0.25">
      <c r="A106" s="180" t="s">
        <v>196</v>
      </c>
      <c r="B106" s="180" t="s">
        <v>196</v>
      </c>
      <c r="C106" s="181">
        <v>1750</v>
      </c>
      <c r="D106" s="181"/>
    </row>
    <row r="107" spans="1:4" x14ac:dyDescent="0.25">
      <c r="A107" s="180" t="s">
        <v>197</v>
      </c>
      <c r="B107" s="180" t="s">
        <v>198</v>
      </c>
      <c r="C107" s="181">
        <v>1500</v>
      </c>
      <c r="D107" s="181"/>
    </row>
    <row r="108" spans="1:4" x14ac:dyDescent="0.25">
      <c r="A108" s="180" t="s">
        <v>199</v>
      </c>
      <c r="B108" s="180" t="s">
        <v>200</v>
      </c>
      <c r="C108" s="181">
        <v>1750</v>
      </c>
      <c r="D108" s="181"/>
    </row>
    <row r="109" spans="1:4" x14ac:dyDescent="0.25">
      <c r="A109" s="180" t="s">
        <v>201</v>
      </c>
      <c r="B109" s="180" t="s">
        <v>202</v>
      </c>
      <c r="C109" s="181">
        <v>1500</v>
      </c>
      <c r="D109" s="181"/>
    </row>
    <row r="110" spans="1:4" x14ac:dyDescent="0.25">
      <c r="A110" s="180" t="s">
        <v>203</v>
      </c>
      <c r="B110" s="180" t="s">
        <v>204</v>
      </c>
      <c r="C110" s="181">
        <v>750</v>
      </c>
      <c r="D110" s="181"/>
    </row>
    <row r="111" spans="1:4" x14ac:dyDescent="0.25">
      <c r="A111" s="180" t="s">
        <v>205</v>
      </c>
      <c r="B111" s="180" t="s">
        <v>206</v>
      </c>
      <c r="C111" s="181">
        <v>1750</v>
      </c>
      <c r="D111" s="181"/>
    </row>
    <row r="112" spans="1:4" x14ac:dyDescent="0.25">
      <c r="A112" s="180" t="s">
        <v>207</v>
      </c>
      <c r="B112" s="180" t="s">
        <v>208</v>
      </c>
      <c r="C112" s="181">
        <v>1750</v>
      </c>
      <c r="D112" s="181"/>
    </row>
    <row r="113" spans="1:4" x14ac:dyDescent="0.25">
      <c r="A113" s="180" t="s">
        <v>209</v>
      </c>
      <c r="B113" s="180" t="s">
        <v>209</v>
      </c>
      <c r="C113" s="181">
        <v>1750</v>
      </c>
      <c r="D113" s="181"/>
    </row>
    <row r="114" spans="1:4" x14ac:dyDescent="0.25">
      <c r="A114" s="180" t="s">
        <v>210</v>
      </c>
      <c r="B114" s="180" t="s">
        <v>210</v>
      </c>
      <c r="C114" s="181">
        <v>2500</v>
      </c>
      <c r="D114" s="181"/>
    </row>
    <row r="115" spans="1:4" x14ac:dyDescent="0.25">
      <c r="A115" s="180" t="s">
        <v>211</v>
      </c>
      <c r="B115" s="180" t="s">
        <v>211</v>
      </c>
      <c r="C115" s="181">
        <v>2000</v>
      </c>
      <c r="D115" s="181"/>
    </row>
    <row r="116" spans="1:4" x14ac:dyDescent="0.25">
      <c r="A116" s="180" t="s">
        <v>212</v>
      </c>
      <c r="B116" s="180" t="s">
        <v>213</v>
      </c>
      <c r="C116" s="181">
        <v>1750</v>
      </c>
      <c r="D116" s="181"/>
    </row>
    <row r="117" spans="1:4" x14ac:dyDescent="0.25">
      <c r="A117" s="180" t="s">
        <v>214</v>
      </c>
      <c r="B117" s="180" t="s">
        <v>215</v>
      </c>
      <c r="C117" s="181">
        <v>1750</v>
      </c>
      <c r="D117" s="181"/>
    </row>
    <row r="118" spans="1:4" x14ac:dyDescent="0.25">
      <c r="A118" s="180" t="s">
        <v>216</v>
      </c>
      <c r="B118" s="180" t="s">
        <v>217</v>
      </c>
      <c r="C118" s="181">
        <v>1750</v>
      </c>
      <c r="D118" s="181"/>
    </row>
    <row r="119" spans="1:4" x14ac:dyDescent="0.25">
      <c r="A119" s="180" t="s">
        <v>218</v>
      </c>
      <c r="B119" s="180" t="s">
        <v>219</v>
      </c>
      <c r="C119" s="181">
        <v>1500</v>
      </c>
      <c r="D119" s="181"/>
    </row>
    <row r="120" spans="1:4" x14ac:dyDescent="0.25">
      <c r="A120" s="180" t="s">
        <v>220</v>
      </c>
      <c r="B120" s="180" t="s">
        <v>221</v>
      </c>
      <c r="C120" s="181">
        <v>1750</v>
      </c>
      <c r="D120" s="181"/>
    </row>
    <row r="121" spans="1:4" x14ac:dyDescent="0.25">
      <c r="A121" s="180" t="s">
        <v>222</v>
      </c>
      <c r="B121" s="180" t="s">
        <v>222</v>
      </c>
      <c r="C121" s="181">
        <v>2500</v>
      </c>
      <c r="D121" s="181"/>
    </row>
    <row r="122" spans="1:4" x14ac:dyDescent="0.25">
      <c r="A122" s="180" t="s">
        <v>223</v>
      </c>
      <c r="B122" s="180" t="s">
        <v>223</v>
      </c>
      <c r="C122" s="181">
        <v>2500</v>
      </c>
      <c r="D122" s="181"/>
    </row>
    <row r="123" spans="1:4" x14ac:dyDescent="0.25">
      <c r="A123" s="180" t="s">
        <v>224</v>
      </c>
      <c r="B123" s="180" t="s">
        <v>225</v>
      </c>
      <c r="C123" s="181">
        <v>2500</v>
      </c>
      <c r="D123" s="181"/>
    </row>
    <row r="124" spans="1:4" x14ac:dyDescent="0.25">
      <c r="A124" s="180" t="s">
        <v>226</v>
      </c>
      <c r="B124" s="180" t="s">
        <v>226</v>
      </c>
      <c r="C124" s="181">
        <v>1500</v>
      </c>
      <c r="D124" s="181"/>
    </row>
    <row r="125" spans="1:4" x14ac:dyDescent="0.25">
      <c r="A125" s="180" t="s">
        <v>227</v>
      </c>
      <c r="B125" s="180" t="s">
        <v>228</v>
      </c>
      <c r="C125" s="181">
        <v>1500</v>
      </c>
      <c r="D125" s="181"/>
    </row>
    <row r="126" spans="1:4" x14ac:dyDescent="0.25">
      <c r="A126" s="180" t="s">
        <v>229</v>
      </c>
      <c r="B126" s="180" t="s">
        <v>229</v>
      </c>
      <c r="C126" s="181">
        <v>1500</v>
      </c>
      <c r="D126" s="181"/>
    </row>
    <row r="127" spans="1:4" x14ac:dyDescent="0.25">
      <c r="A127" s="180" t="s">
        <v>230</v>
      </c>
      <c r="B127" s="180" t="s">
        <v>231</v>
      </c>
      <c r="C127" s="181">
        <v>1750</v>
      </c>
      <c r="D127" s="181"/>
    </row>
    <row r="128" spans="1:4" x14ac:dyDescent="0.25">
      <c r="A128" s="180" t="s">
        <v>232</v>
      </c>
      <c r="B128" s="180" t="s">
        <v>233</v>
      </c>
      <c r="C128" s="181">
        <v>1500</v>
      </c>
      <c r="D128" s="181"/>
    </row>
    <row r="129" spans="1:4" x14ac:dyDescent="0.25">
      <c r="A129" s="180" t="s">
        <v>234</v>
      </c>
      <c r="B129" s="180" t="s">
        <v>234</v>
      </c>
      <c r="C129" s="181">
        <v>2500</v>
      </c>
      <c r="D129" s="181"/>
    </row>
    <row r="130" spans="1:4" x14ac:dyDescent="0.25">
      <c r="A130" s="180" t="s">
        <v>235</v>
      </c>
      <c r="B130" s="180" t="s">
        <v>235</v>
      </c>
      <c r="C130" s="181">
        <v>2500</v>
      </c>
      <c r="D130" s="181"/>
    </row>
    <row r="131" spans="1:4" x14ac:dyDescent="0.25">
      <c r="A131" s="180" t="s">
        <v>236</v>
      </c>
      <c r="B131" s="180" t="s">
        <v>237</v>
      </c>
      <c r="C131" s="181">
        <v>1750</v>
      </c>
      <c r="D131" s="181"/>
    </row>
    <row r="132" spans="1:4" x14ac:dyDescent="0.25">
      <c r="A132" s="180" t="s">
        <v>238</v>
      </c>
      <c r="B132" s="180" t="s">
        <v>238</v>
      </c>
      <c r="C132" s="181">
        <v>1750</v>
      </c>
      <c r="D132" s="181"/>
    </row>
    <row r="133" spans="1:4" x14ac:dyDescent="0.25">
      <c r="A133" s="180" t="s">
        <v>239</v>
      </c>
      <c r="B133" s="180" t="s">
        <v>239</v>
      </c>
      <c r="C133" s="181">
        <v>2500</v>
      </c>
      <c r="D133" s="181"/>
    </row>
    <row r="134" spans="1:4" x14ac:dyDescent="0.25">
      <c r="A134" s="180" t="s">
        <v>240</v>
      </c>
      <c r="B134" s="180" t="s">
        <v>241</v>
      </c>
      <c r="C134" s="181">
        <v>1500</v>
      </c>
      <c r="D134" s="181"/>
    </row>
    <row r="135" spans="1:4" x14ac:dyDescent="0.25">
      <c r="A135" s="180" t="s">
        <v>242</v>
      </c>
      <c r="B135" s="180" t="s">
        <v>243</v>
      </c>
      <c r="C135" s="181">
        <v>2000</v>
      </c>
      <c r="D135" s="181"/>
    </row>
    <row r="136" spans="1:4" x14ac:dyDescent="0.25">
      <c r="A136" s="180" t="s">
        <v>244</v>
      </c>
      <c r="B136" s="180" t="s">
        <v>244</v>
      </c>
      <c r="C136" s="181">
        <v>750</v>
      </c>
      <c r="D136" s="181"/>
    </row>
    <row r="137" spans="1:4" x14ac:dyDescent="0.25">
      <c r="A137" s="180" t="s">
        <v>245</v>
      </c>
      <c r="B137" s="180" t="s">
        <v>246</v>
      </c>
      <c r="C137" s="181">
        <v>2500</v>
      </c>
      <c r="D137" s="181"/>
    </row>
    <row r="138" spans="1:4" x14ac:dyDescent="0.25">
      <c r="A138" s="180" t="s">
        <v>247</v>
      </c>
      <c r="B138" s="180" t="s">
        <v>248</v>
      </c>
      <c r="C138" s="181">
        <v>2500</v>
      </c>
      <c r="D138" s="181"/>
    </row>
    <row r="139" spans="1:4" x14ac:dyDescent="0.25">
      <c r="A139" s="180" t="s">
        <v>249</v>
      </c>
      <c r="B139" s="180" t="s">
        <v>249</v>
      </c>
      <c r="C139" s="181">
        <v>2500</v>
      </c>
      <c r="D139" s="181"/>
    </row>
    <row r="140" spans="1:4" x14ac:dyDescent="0.25">
      <c r="A140" s="180" t="s">
        <v>250</v>
      </c>
      <c r="B140" s="180" t="s">
        <v>251</v>
      </c>
      <c r="C140" s="181">
        <v>750</v>
      </c>
      <c r="D140" s="181"/>
    </row>
    <row r="141" spans="1:4" x14ac:dyDescent="0.25">
      <c r="A141" s="180" t="s">
        <v>252</v>
      </c>
      <c r="B141" s="180" t="s">
        <v>253</v>
      </c>
      <c r="C141" s="181">
        <v>2000</v>
      </c>
      <c r="D141" s="181"/>
    </row>
    <row r="142" spans="1:4" x14ac:dyDescent="0.25">
      <c r="A142" s="180" t="s">
        <v>254</v>
      </c>
      <c r="B142" s="180" t="s">
        <v>255</v>
      </c>
      <c r="C142" s="181">
        <v>1500</v>
      </c>
      <c r="D142" s="181"/>
    </row>
    <row r="143" spans="1:4" x14ac:dyDescent="0.25">
      <c r="A143" s="180" t="s">
        <v>256</v>
      </c>
      <c r="B143" s="180" t="s">
        <v>256</v>
      </c>
      <c r="C143" s="181">
        <v>1500</v>
      </c>
      <c r="D143" s="181"/>
    </row>
    <row r="144" spans="1:4" x14ac:dyDescent="0.25">
      <c r="A144" s="180" t="s">
        <v>257</v>
      </c>
      <c r="B144" s="180" t="s">
        <v>258</v>
      </c>
      <c r="C144" s="181">
        <v>1750</v>
      </c>
      <c r="D144" s="181"/>
    </row>
    <row r="145" spans="1:4" x14ac:dyDescent="0.25">
      <c r="A145" s="180" t="s">
        <v>259</v>
      </c>
      <c r="B145" s="180" t="s">
        <v>260</v>
      </c>
      <c r="C145" s="181">
        <v>1500</v>
      </c>
      <c r="D145" s="181"/>
    </row>
    <row r="146" spans="1:4" x14ac:dyDescent="0.25">
      <c r="A146" s="180" t="s">
        <v>261</v>
      </c>
      <c r="B146" s="180" t="s">
        <v>261</v>
      </c>
      <c r="C146" s="181">
        <v>750</v>
      </c>
      <c r="D146" s="181"/>
    </row>
    <row r="147" spans="1:4" x14ac:dyDescent="0.25">
      <c r="A147" s="180" t="s">
        <v>262</v>
      </c>
      <c r="B147" s="180" t="s">
        <v>263</v>
      </c>
      <c r="C147" s="181">
        <v>2500</v>
      </c>
      <c r="D147" s="181"/>
    </row>
    <row r="148" spans="1:4" x14ac:dyDescent="0.25">
      <c r="A148" s="180" t="s">
        <v>264</v>
      </c>
      <c r="B148" s="180" t="s">
        <v>264</v>
      </c>
      <c r="C148" s="181">
        <v>2500</v>
      </c>
      <c r="D148" s="181"/>
    </row>
    <row r="149" spans="1:4" x14ac:dyDescent="0.25">
      <c r="A149" s="180" t="s">
        <v>265</v>
      </c>
      <c r="B149" s="180" t="s">
        <v>265</v>
      </c>
      <c r="C149" s="181">
        <v>1750</v>
      </c>
      <c r="D149" s="181"/>
    </row>
    <row r="150" spans="1:4" x14ac:dyDescent="0.25">
      <c r="A150" s="180" t="s">
        <v>266</v>
      </c>
      <c r="B150" s="180" t="s">
        <v>267</v>
      </c>
      <c r="C150" s="181">
        <v>2500</v>
      </c>
      <c r="D150" s="181"/>
    </row>
    <row r="151" spans="1:4" x14ac:dyDescent="0.25">
      <c r="A151" s="180" t="s">
        <v>268</v>
      </c>
      <c r="B151" s="180" t="s">
        <v>268</v>
      </c>
      <c r="C151" s="181">
        <v>2000</v>
      </c>
      <c r="D151" s="181"/>
    </row>
    <row r="152" spans="1:4" x14ac:dyDescent="0.25">
      <c r="A152" s="180" t="s">
        <v>269</v>
      </c>
      <c r="B152" s="180" t="s">
        <v>270</v>
      </c>
      <c r="C152" s="181">
        <v>1750</v>
      </c>
      <c r="D152" s="181"/>
    </row>
    <row r="153" spans="1:4" x14ac:dyDescent="0.25">
      <c r="A153" s="180" t="s">
        <v>271</v>
      </c>
      <c r="B153" s="180" t="s">
        <v>272</v>
      </c>
      <c r="C153" s="181">
        <v>1500</v>
      </c>
      <c r="D153" s="181"/>
    </row>
    <row r="154" spans="1:4" x14ac:dyDescent="0.25">
      <c r="A154" s="180" t="s">
        <v>273</v>
      </c>
      <c r="B154" s="180" t="s">
        <v>274</v>
      </c>
      <c r="C154" s="181">
        <v>750</v>
      </c>
      <c r="D154" s="181"/>
    </row>
    <row r="155" spans="1:4" x14ac:dyDescent="0.25">
      <c r="A155" s="180" t="s">
        <v>275</v>
      </c>
      <c r="B155" s="180" t="s">
        <v>276</v>
      </c>
      <c r="C155" s="181">
        <v>1750</v>
      </c>
      <c r="D155" s="181"/>
    </row>
    <row r="156" spans="1:4" x14ac:dyDescent="0.25">
      <c r="A156" s="180" t="s">
        <v>277</v>
      </c>
      <c r="B156" s="180" t="s">
        <v>278</v>
      </c>
      <c r="C156" s="181">
        <v>2000</v>
      </c>
      <c r="D156" s="181"/>
    </row>
    <row r="157" spans="1:4" x14ac:dyDescent="0.25">
      <c r="A157" s="180" t="s">
        <v>279</v>
      </c>
      <c r="B157" s="180" t="s">
        <v>280</v>
      </c>
      <c r="C157" s="181">
        <v>2000</v>
      </c>
      <c r="D157" s="181"/>
    </row>
    <row r="158" spans="1:4" x14ac:dyDescent="0.25">
      <c r="A158" s="180" t="s">
        <v>281</v>
      </c>
      <c r="B158" s="180" t="s">
        <v>281</v>
      </c>
      <c r="C158" s="181">
        <v>750</v>
      </c>
      <c r="D158" s="181"/>
    </row>
    <row r="159" spans="1:4" x14ac:dyDescent="0.25">
      <c r="A159" s="180" t="s">
        <v>282</v>
      </c>
      <c r="B159" s="180" t="s">
        <v>282</v>
      </c>
      <c r="C159" s="181">
        <v>2500</v>
      </c>
      <c r="D159" s="181"/>
    </row>
    <row r="160" spans="1:4" x14ac:dyDescent="0.25">
      <c r="A160" s="180" t="s">
        <v>283</v>
      </c>
      <c r="B160" s="180" t="s">
        <v>284</v>
      </c>
      <c r="C160" s="181">
        <v>2500</v>
      </c>
      <c r="D160" s="181"/>
    </row>
    <row r="161" spans="1:4" x14ac:dyDescent="0.25">
      <c r="A161" s="180" t="s">
        <v>285</v>
      </c>
      <c r="B161" s="180" t="s">
        <v>285</v>
      </c>
      <c r="C161" s="181">
        <v>2000</v>
      </c>
      <c r="D161" s="181"/>
    </row>
    <row r="162" spans="1:4" x14ac:dyDescent="0.25">
      <c r="A162" s="180" t="s">
        <v>286</v>
      </c>
      <c r="B162" s="180" t="s">
        <v>287</v>
      </c>
      <c r="C162" s="181">
        <v>2000</v>
      </c>
      <c r="D162" s="181"/>
    </row>
    <row r="163" spans="1:4" x14ac:dyDescent="0.25">
      <c r="A163" s="180" t="s">
        <v>288</v>
      </c>
      <c r="B163" s="180" t="s">
        <v>289</v>
      </c>
      <c r="C163" s="181">
        <v>1750</v>
      </c>
      <c r="D163" s="181"/>
    </row>
    <row r="164" spans="1:4" x14ac:dyDescent="0.25">
      <c r="A164" s="180" t="s">
        <v>290</v>
      </c>
      <c r="B164" s="180" t="s">
        <v>291</v>
      </c>
      <c r="C164" s="181">
        <v>2000</v>
      </c>
      <c r="D164" s="181"/>
    </row>
    <row r="165" spans="1:4" x14ac:dyDescent="0.25">
      <c r="A165" s="180" t="s">
        <v>292</v>
      </c>
      <c r="B165" s="180" t="s">
        <v>293</v>
      </c>
      <c r="C165" s="181">
        <v>1500</v>
      </c>
      <c r="D165" s="181"/>
    </row>
    <row r="166" spans="1:4" x14ac:dyDescent="0.25">
      <c r="A166" s="180" t="s">
        <v>294</v>
      </c>
      <c r="B166" s="180" t="s">
        <v>294</v>
      </c>
      <c r="C166" s="181">
        <v>1750</v>
      </c>
      <c r="D166" s="181"/>
    </row>
    <row r="167" spans="1:4" x14ac:dyDescent="0.25">
      <c r="A167" s="180" t="s">
        <v>295</v>
      </c>
      <c r="B167" s="180" t="s">
        <v>295</v>
      </c>
      <c r="C167" s="181">
        <v>1750</v>
      </c>
      <c r="D167" s="181"/>
    </row>
    <row r="168" spans="1:4" x14ac:dyDescent="0.25">
      <c r="A168" s="180" t="s">
        <v>296</v>
      </c>
      <c r="B168" s="180" t="s">
        <v>297</v>
      </c>
      <c r="C168" s="181">
        <v>2000</v>
      </c>
      <c r="D168" s="181"/>
    </row>
    <row r="169" spans="1:4" x14ac:dyDescent="0.25">
      <c r="A169" s="180" t="s">
        <v>298</v>
      </c>
      <c r="B169" s="180" t="s">
        <v>298</v>
      </c>
      <c r="C169" s="181">
        <v>750</v>
      </c>
      <c r="D169" s="181"/>
    </row>
    <row r="170" spans="1:4" x14ac:dyDescent="0.25">
      <c r="A170" s="180" t="s">
        <v>299</v>
      </c>
      <c r="B170" s="180" t="s">
        <v>300</v>
      </c>
      <c r="C170" s="181">
        <v>2000</v>
      </c>
      <c r="D170" s="181"/>
    </row>
    <row r="171" spans="1:4" x14ac:dyDescent="0.25">
      <c r="A171" s="180" t="s">
        <v>301</v>
      </c>
      <c r="B171" s="180" t="s">
        <v>301</v>
      </c>
      <c r="C171" s="181">
        <v>1750</v>
      </c>
      <c r="D171" s="181"/>
    </row>
    <row r="172" spans="1:4" x14ac:dyDescent="0.25">
      <c r="A172" s="180" t="s">
        <v>302</v>
      </c>
      <c r="B172" s="180" t="s">
        <v>303</v>
      </c>
      <c r="C172" s="181">
        <v>1750</v>
      </c>
      <c r="D172" s="181"/>
    </row>
    <row r="173" spans="1:4" x14ac:dyDescent="0.25">
      <c r="A173" s="180" t="s">
        <v>304</v>
      </c>
      <c r="B173" s="180" t="s">
        <v>304</v>
      </c>
      <c r="C173" s="181">
        <v>1750</v>
      </c>
      <c r="D173" s="181"/>
    </row>
    <row r="174" spans="1:4" x14ac:dyDescent="0.25">
      <c r="A174" s="180" t="s">
        <v>305</v>
      </c>
      <c r="B174" s="180" t="s">
        <v>306</v>
      </c>
      <c r="C174" s="181">
        <v>2000</v>
      </c>
      <c r="D174" s="181"/>
    </row>
    <row r="175" spans="1:4" x14ac:dyDescent="0.25">
      <c r="A175" s="180" t="s">
        <v>307</v>
      </c>
      <c r="B175" s="180" t="s">
        <v>308</v>
      </c>
      <c r="C175" s="181">
        <v>1500</v>
      </c>
      <c r="D175" s="181"/>
    </row>
    <row r="176" spans="1:4" x14ac:dyDescent="0.25">
      <c r="A176" s="180" t="s">
        <v>309</v>
      </c>
      <c r="B176" s="180" t="s">
        <v>309</v>
      </c>
      <c r="C176" s="181">
        <v>1500</v>
      </c>
      <c r="D176" s="181"/>
    </row>
    <row r="177" spans="1:4" x14ac:dyDescent="0.25">
      <c r="A177" s="180" t="s">
        <v>310</v>
      </c>
      <c r="B177" s="180" t="s">
        <v>311</v>
      </c>
      <c r="C177" s="181">
        <v>750</v>
      </c>
      <c r="D177" s="181"/>
    </row>
    <row r="178" spans="1:4" x14ac:dyDescent="0.25">
      <c r="A178" s="180" t="s">
        <v>312</v>
      </c>
      <c r="B178" s="180" t="s">
        <v>312</v>
      </c>
      <c r="C178" s="181">
        <v>1750</v>
      </c>
      <c r="D178" s="181"/>
    </row>
    <row r="179" spans="1:4" x14ac:dyDescent="0.25">
      <c r="A179" s="180" t="s">
        <v>313</v>
      </c>
      <c r="B179" s="180" t="s">
        <v>314</v>
      </c>
      <c r="C179" s="181">
        <v>2500</v>
      </c>
      <c r="D179" s="181"/>
    </row>
    <row r="180" spans="1:4" x14ac:dyDescent="0.25">
      <c r="A180" s="180" t="s">
        <v>315</v>
      </c>
      <c r="B180" s="180" t="s">
        <v>316</v>
      </c>
      <c r="C180" s="181">
        <v>1500</v>
      </c>
      <c r="D180" s="181"/>
    </row>
    <row r="181" spans="1:4" x14ac:dyDescent="0.25">
      <c r="A181" s="180" t="s">
        <v>317</v>
      </c>
      <c r="B181" s="180" t="s">
        <v>318</v>
      </c>
      <c r="C181" s="181">
        <v>1500</v>
      </c>
      <c r="D181" s="181"/>
    </row>
    <row r="182" spans="1:4" x14ac:dyDescent="0.25">
      <c r="A182" s="180" t="s">
        <v>319</v>
      </c>
      <c r="B182" s="180" t="s">
        <v>319</v>
      </c>
      <c r="C182" s="181">
        <v>2500</v>
      </c>
      <c r="D182" s="181"/>
    </row>
    <row r="183" spans="1:4" x14ac:dyDescent="0.25">
      <c r="A183" s="180" t="s">
        <v>320</v>
      </c>
      <c r="B183" s="180" t="s">
        <v>321</v>
      </c>
      <c r="C183" s="181">
        <v>2500</v>
      </c>
      <c r="D183" s="181"/>
    </row>
    <row r="184" spans="1:4" x14ac:dyDescent="0.25">
      <c r="A184" s="180" t="s">
        <v>322</v>
      </c>
      <c r="B184" s="180" t="s">
        <v>323</v>
      </c>
      <c r="C184" s="181">
        <v>750</v>
      </c>
      <c r="D184" s="181"/>
    </row>
    <row r="185" spans="1:4" x14ac:dyDescent="0.25">
      <c r="A185" s="180" t="s">
        <v>324</v>
      </c>
      <c r="B185" s="180" t="s">
        <v>325</v>
      </c>
      <c r="C185" s="181">
        <v>750</v>
      </c>
      <c r="D185" s="181"/>
    </row>
    <row r="186" spans="1:4" x14ac:dyDescent="0.25">
      <c r="A186" s="180" t="s">
        <v>326</v>
      </c>
      <c r="B186" s="180" t="s">
        <v>327</v>
      </c>
      <c r="C186" s="181">
        <v>750</v>
      </c>
      <c r="D186" s="181"/>
    </row>
    <row r="187" spans="1:4" x14ac:dyDescent="0.25">
      <c r="A187" s="180" t="s">
        <v>328</v>
      </c>
      <c r="B187" s="180" t="s">
        <v>329</v>
      </c>
      <c r="C187" s="181">
        <v>750</v>
      </c>
      <c r="D187" s="181"/>
    </row>
    <row r="188" spans="1:4" x14ac:dyDescent="0.25">
      <c r="A188" s="180" t="s">
        <v>330</v>
      </c>
      <c r="B188" s="180" t="s">
        <v>330</v>
      </c>
      <c r="C188" s="181">
        <v>2000</v>
      </c>
      <c r="D188" s="181"/>
    </row>
    <row r="189" spans="1:4" x14ac:dyDescent="0.25">
      <c r="A189" s="180" t="s">
        <v>331</v>
      </c>
      <c r="B189" s="180" t="s">
        <v>332</v>
      </c>
      <c r="C189" s="181">
        <v>1500</v>
      </c>
      <c r="D189" s="181"/>
    </row>
    <row r="190" spans="1:4" x14ac:dyDescent="0.25">
      <c r="A190" s="180" t="s">
        <v>333</v>
      </c>
      <c r="B190" s="180" t="s">
        <v>334</v>
      </c>
      <c r="C190" s="181">
        <v>2500</v>
      </c>
      <c r="D190" s="181"/>
    </row>
    <row r="191" spans="1:4" x14ac:dyDescent="0.25">
      <c r="A191" s="180" t="s">
        <v>335</v>
      </c>
      <c r="B191" s="180" t="s">
        <v>336</v>
      </c>
      <c r="C191" s="181">
        <v>1750</v>
      </c>
      <c r="D191" s="181"/>
    </row>
    <row r="192" spans="1:4" x14ac:dyDescent="0.25">
      <c r="A192" s="180" t="s">
        <v>337</v>
      </c>
      <c r="B192" s="180" t="s">
        <v>338</v>
      </c>
      <c r="C192" s="181">
        <v>2500</v>
      </c>
      <c r="D192" s="181"/>
    </row>
    <row r="193" spans="1:4" x14ac:dyDescent="0.25">
      <c r="A193" s="180" t="s">
        <v>339</v>
      </c>
      <c r="B193" s="180" t="s">
        <v>340</v>
      </c>
      <c r="C193" s="181">
        <v>1500</v>
      </c>
      <c r="D193" s="181"/>
    </row>
    <row r="194" spans="1:4" x14ac:dyDescent="0.25">
      <c r="A194" s="180" t="s">
        <v>341</v>
      </c>
      <c r="B194" s="180" t="s">
        <v>341</v>
      </c>
      <c r="C194" s="181">
        <v>2500</v>
      </c>
      <c r="D194" s="181"/>
    </row>
    <row r="195" spans="1:4" x14ac:dyDescent="0.25">
      <c r="A195" s="180" t="s">
        <v>342</v>
      </c>
      <c r="B195" s="180" t="s">
        <v>342</v>
      </c>
      <c r="C195" s="181">
        <v>2500</v>
      </c>
      <c r="D195" s="181"/>
    </row>
    <row r="196" spans="1:4" x14ac:dyDescent="0.25">
      <c r="A196" s="180" t="s">
        <v>343</v>
      </c>
      <c r="B196" s="180" t="s">
        <v>344</v>
      </c>
      <c r="C196" s="181">
        <v>1750</v>
      </c>
      <c r="D196" s="181"/>
    </row>
    <row r="197" spans="1:4" x14ac:dyDescent="0.25">
      <c r="A197" s="180" t="s">
        <v>345</v>
      </c>
      <c r="B197" s="180" t="s">
        <v>346</v>
      </c>
      <c r="C197" s="181">
        <v>1500</v>
      </c>
      <c r="D197" s="181"/>
    </row>
    <row r="198" spans="1:4" x14ac:dyDescent="0.25">
      <c r="A198" s="180" t="s">
        <v>347</v>
      </c>
      <c r="B198" s="180" t="s">
        <v>348</v>
      </c>
      <c r="C198" s="181">
        <v>1500</v>
      </c>
      <c r="D198" s="181"/>
    </row>
    <row r="199" spans="1:4" x14ac:dyDescent="0.25">
      <c r="A199" s="180" t="s">
        <v>349</v>
      </c>
      <c r="B199" s="180" t="s">
        <v>350</v>
      </c>
      <c r="C199" s="181">
        <v>2000</v>
      </c>
      <c r="D199" s="181"/>
    </row>
    <row r="200" spans="1:4" x14ac:dyDescent="0.25">
      <c r="A200" s="180" t="s">
        <v>351</v>
      </c>
      <c r="B200" s="180" t="s">
        <v>352</v>
      </c>
      <c r="C200" s="181">
        <v>2500</v>
      </c>
      <c r="D200" s="181"/>
    </row>
    <row r="201" spans="1:4" x14ac:dyDescent="0.25">
      <c r="A201" s="180" t="s">
        <v>353</v>
      </c>
      <c r="B201" s="180" t="s">
        <v>354</v>
      </c>
      <c r="C201" s="181">
        <v>2500</v>
      </c>
      <c r="D201" s="181"/>
    </row>
    <row r="202" spans="1:4" x14ac:dyDescent="0.25">
      <c r="A202" s="180" t="s">
        <v>355</v>
      </c>
      <c r="B202" s="180" t="s">
        <v>356</v>
      </c>
      <c r="C202" s="181">
        <v>1750</v>
      </c>
      <c r="D202" s="181"/>
    </row>
    <row r="203" spans="1:4" x14ac:dyDescent="0.25">
      <c r="A203" s="180" t="s">
        <v>357</v>
      </c>
      <c r="B203" s="180" t="s">
        <v>358</v>
      </c>
      <c r="C203" s="181">
        <v>1500</v>
      </c>
      <c r="D203" s="181"/>
    </row>
    <row r="204" spans="1:4" x14ac:dyDescent="0.25">
      <c r="A204" s="180" t="s">
        <v>359</v>
      </c>
      <c r="B204" s="180" t="s">
        <v>359</v>
      </c>
      <c r="C204" s="181">
        <v>1750</v>
      </c>
      <c r="D204" s="181"/>
    </row>
    <row r="205" spans="1:4" x14ac:dyDescent="0.25">
      <c r="A205" s="180" t="s">
        <v>360</v>
      </c>
      <c r="B205" s="180" t="s">
        <v>361</v>
      </c>
      <c r="C205" s="181">
        <v>2500</v>
      </c>
      <c r="D205" s="181"/>
    </row>
    <row r="206" spans="1:4" x14ac:dyDescent="0.25">
      <c r="A206" s="180" t="s">
        <v>362</v>
      </c>
      <c r="B206" s="180" t="s">
        <v>362</v>
      </c>
      <c r="C206" s="181">
        <v>1750</v>
      </c>
      <c r="D206" s="181"/>
    </row>
    <row r="207" spans="1:4" x14ac:dyDescent="0.25">
      <c r="A207" s="180" t="s">
        <v>363</v>
      </c>
      <c r="B207" s="180" t="s">
        <v>364</v>
      </c>
      <c r="C207" s="181">
        <v>1500</v>
      </c>
      <c r="D207" s="181"/>
    </row>
    <row r="208" spans="1:4" x14ac:dyDescent="0.25">
      <c r="A208" s="180" t="s">
        <v>365</v>
      </c>
      <c r="B208" s="180" t="s">
        <v>365</v>
      </c>
      <c r="C208" s="181">
        <v>2500</v>
      </c>
      <c r="D208" s="181"/>
    </row>
    <row r="209" spans="1:4" x14ac:dyDescent="0.25">
      <c r="A209" s="180" t="s">
        <v>366</v>
      </c>
      <c r="B209" s="180" t="s">
        <v>367</v>
      </c>
      <c r="C209" s="181">
        <v>1500</v>
      </c>
      <c r="D209" s="181"/>
    </row>
    <row r="210" spans="1:4" x14ac:dyDescent="0.25">
      <c r="A210" s="180" t="s">
        <v>368</v>
      </c>
      <c r="B210" s="180" t="s">
        <v>369</v>
      </c>
      <c r="C210" s="181">
        <v>1500</v>
      </c>
      <c r="D210" s="181"/>
    </row>
    <row r="211" spans="1:4" x14ac:dyDescent="0.25">
      <c r="A211" s="180" t="s">
        <v>370</v>
      </c>
      <c r="B211" s="180" t="s">
        <v>371</v>
      </c>
      <c r="C211" s="181">
        <v>1750</v>
      </c>
      <c r="D211" s="181"/>
    </row>
    <row r="212" spans="1:4" x14ac:dyDescent="0.25">
      <c r="A212" s="180" t="s">
        <v>372</v>
      </c>
      <c r="B212" s="180" t="s">
        <v>372</v>
      </c>
      <c r="C212" s="181">
        <v>1750</v>
      </c>
      <c r="D212" s="181"/>
    </row>
    <row r="213" spans="1:4" x14ac:dyDescent="0.25">
      <c r="A213" s="180" t="s">
        <v>373</v>
      </c>
      <c r="B213" s="180" t="s">
        <v>374</v>
      </c>
      <c r="C213" s="181">
        <v>1750</v>
      </c>
      <c r="D213" s="181"/>
    </row>
    <row r="214" spans="1:4" x14ac:dyDescent="0.25">
      <c r="A214" s="180" t="s">
        <v>375</v>
      </c>
      <c r="B214" s="180" t="s">
        <v>376</v>
      </c>
      <c r="C214" s="181">
        <v>2500</v>
      </c>
      <c r="D214" s="181"/>
    </row>
    <row r="215" spans="1:4" x14ac:dyDescent="0.25">
      <c r="A215" s="180" t="s">
        <v>377</v>
      </c>
      <c r="B215" s="180" t="s">
        <v>378</v>
      </c>
      <c r="C215" s="181">
        <v>1750</v>
      </c>
      <c r="D215" s="181"/>
    </row>
    <row r="216" spans="1:4" x14ac:dyDescent="0.25">
      <c r="A216" s="180" t="s">
        <v>379</v>
      </c>
      <c r="B216" s="180" t="s">
        <v>379</v>
      </c>
      <c r="C216" s="181">
        <v>2500</v>
      </c>
      <c r="D216" s="181"/>
    </row>
    <row r="217" spans="1:4" x14ac:dyDescent="0.25">
      <c r="A217" s="180" t="s">
        <v>380</v>
      </c>
      <c r="B217" s="180" t="s">
        <v>380</v>
      </c>
      <c r="C217" s="181">
        <v>2000</v>
      </c>
      <c r="D217" s="181"/>
    </row>
    <row r="218" spans="1:4" x14ac:dyDescent="0.25">
      <c r="A218" s="180" t="s">
        <v>381</v>
      </c>
      <c r="B218" s="180" t="s">
        <v>381</v>
      </c>
      <c r="C218" s="181">
        <v>2000</v>
      </c>
      <c r="D218" s="181"/>
    </row>
    <row r="219" spans="1:4" x14ac:dyDescent="0.25">
      <c r="A219" s="180" t="s">
        <v>382</v>
      </c>
      <c r="B219" s="180" t="s">
        <v>383</v>
      </c>
      <c r="C219" s="181">
        <v>750</v>
      </c>
      <c r="D219" s="181"/>
    </row>
    <row r="220" spans="1:4" x14ac:dyDescent="0.25">
      <c r="A220" s="180" t="s">
        <v>384</v>
      </c>
      <c r="B220" s="180" t="s">
        <v>385</v>
      </c>
      <c r="C220" s="181">
        <v>2500</v>
      </c>
      <c r="D220" s="181"/>
    </row>
    <row r="221" spans="1:4" x14ac:dyDescent="0.25">
      <c r="A221" s="180" t="s">
        <v>386</v>
      </c>
      <c r="B221" s="180" t="s">
        <v>387</v>
      </c>
      <c r="C221" s="181">
        <v>1750</v>
      </c>
      <c r="D221" s="181"/>
    </row>
    <row r="222" spans="1:4" x14ac:dyDescent="0.25">
      <c r="A222" s="180" t="s">
        <v>388</v>
      </c>
      <c r="B222" s="180" t="s">
        <v>389</v>
      </c>
      <c r="C222" s="181">
        <v>1750</v>
      </c>
      <c r="D222" s="181"/>
    </row>
    <row r="223" spans="1:4" x14ac:dyDescent="0.25">
      <c r="A223" s="180" t="s">
        <v>390</v>
      </c>
      <c r="B223" s="180" t="s">
        <v>391</v>
      </c>
      <c r="C223" s="181">
        <v>750</v>
      </c>
      <c r="D223" s="181"/>
    </row>
    <row r="224" spans="1:4" x14ac:dyDescent="0.25">
      <c r="A224" s="180" t="s">
        <v>392</v>
      </c>
      <c r="B224" s="180" t="s">
        <v>392</v>
      </c>
      <c r="C224" s="181">
        <v>2000</v>
      </c>
      <c r="D224" s="181"/>
    </row>
    <row r="225" spans="1:4" x14ac:dyDescent="0.25">
      <c r="A225" s="180" t="s">
        <v>393</v>
      </c>
      <c r="B225" s="180" t="s">
        <v>394</v>
      </c>
      <c r="C225" s="181">
        <v>2500</v>
      </c>
      <c r="D225" s="181"/>
    </row>
    <row r="226" spans="1:4" x14ac:dyDescent="0.25">
      <c r="A226" s="180" t="s">
        <v>395</v>
      </c>
      <c r="B226" s="180" t="s">
        <v>395</v>
      </c>
      <c r="C226" s="181">
        <v>1500</v>
      </c>
      <c r="D226" s="181"/>
    </row>
    <row r="227" spans="1:4" x14ac:dyDescent="0.25">
      <c r="A227" s="180" t="s">
        <v>396</v>
      </c>
      <c r="B227" s="180" t="s">
        <v>397</v>
      </c>
      <c r="C227" s="181">
        <v>1750</v>
      </c>
      <c r="D227" s="181"/>
    </row>
    <row r="228" spans="1:4" x14ac:dyDescent="0.25">
      <c r="A228" s="180" t="s">
        <v>398</v>
      </c>
      <c r="B228" s="180" t="s">
        <v>399</v>
      </c>
      <c r="C228" s="181">
        <v>1500</v>
      </c>
      <c r="D228" s="181"/>
    </row>
    <row r="229" spans="1:4" x14ac:dyDescent="0.25">
      <c r="A229" s="180" t="s">
        <v>400</v>
      </c>
      <c r="B229" s="180" t="s">
        <v>401</v>
      </c>
      <c r="C229" s="181">
        <v>1750</v>
      </c>
      <c r="D229" s="181"/>
    </row>
    <row r="230" spans="1:4" x14ac:dyDescent="0.25">
      <c r="A230" s="180" t="s">
        <v>402</v>
      </c>
      <c r="B230" s="180" t="s">
        <v>403</v>
      </c>
      <c r="C230" s="181">
        <v>750</v>
      </c>
      <c r="D230" s="181"/>
    </row>
    <row r="231" spans="1:4" x14ac:dyDescent="0.25">
      <c r="A231" s="180" t="s">
        <v>404</v>
      </c>
      <c r="B231" s="180" t="s">
        <v>405</v>
      </c>
      <c r="C231" s="181">
        <v>1750</v>
      </c>
      <c r="D231" s="181"/>
    </row>
    <row r="232" spans="1:4" x14ac:dyDescent="0.25">
      <c r="A232" s="180" t="s">
        <v>406</v>
      </c>
      <c r="B232" s="180" t="s">
        <v>406</v>
      </c>
      <c r="C232" s="181">
        <v>1750</v>
      </c>
      <c r="D232" s="181"/>
    </row>
    <row r="233" spans="1:4" x14ac:dyDescent="0.25">
      <c r="A233" s="180" t="s">
        <v>407</v>
      </c>
      <c r="B233" s="180" t="s">
        <v>408</v>
      </c>
      <c r="C233" s="181">
        <v>1750</v>
      </c>
      <c r="D233" s="181"/>
    </row>
    <row r="234" spans="1:4" x14ac:dyDescent="0.25">
      <c r="A234" s="180" t="s">
        <v>409</v>
      </c>
      <c r="B234" s="180" t="s">
        <v>409</v>
      </c>
      <c r="C234" s="181">
        <v>2000</v>
      </c>
      <c r="D234" s="181"/>
    </row>
    <row r="235" spans="1:4" x14ac:dyDescent="0.25">
      <c r="A235" s="180" t="s">
        <v>410</v>
      </c>
      <c r="B235" s="180" t="s">
        <v>411</v>
      </c>
      <c r="C235" s="181">
        <v>1500</v>
      </c>
      <c r="D235" s="181"/>
    </row>
    <row r="236" spans="1:4" x14ac:dyDescent="0.25">
      <c r="A236" s="180" t="s">
        <v>412</v>
      </c>
      <c r="B236" s="180" t="s">
        <v>412</v>
      </c>
      <c r="C236" s="181">
        <v>1750</v>
      </c>
      <c r="D236" s="181"/>
    </row>
    <row r="237" spans="1:4" x14ac:dyDescent="0.25">
      <c r="A237" s="180" t="s">
        <v>413</v>
      </c>
      <c r="B237" s="180" t="s">
        <v>413</v>
      </c>
      <c r="C237" s="181">
        <v>1750</v>
      </c>
      <c r="D237" s="181"/>
    </row>
    <row r="238" spans="1:4" x14ac:dyDescent="0.25">
      <c r="A238" s="180" t="s">
        <v>414</v>
      </c>
      <c r="B238" s="180" t="s">
        <v>415</v>
      </c>
      <c r="C238" s="181">
        <v>750</v>
      </c>
      <c r="D238" s="181"/>
    </row>
    <row r="239" spans="1:4" x14ac:dyDescent="0.25">
      <c r="A239" s="180" t="s">
        <v>416</v>
      </c>
      <c r="B239" s="180" t="s">
        <v>417</v>
      </c>
      <c r="C239" s="181">
        <v>750</v>
      </c>
      <c r="D239" s="181"/>
    </row>
    <row r="240" spans="1:4" x14ac:dyDescent="0.25">
      <c r="A240" s="180" t="s">
        <v>418</v>
      </c>
      <c r="B240" s="180" t="s">
        <v>419</v>
      </c>
      <c r="C240" s="181">
        <v>2000</v>
      </c>
      <c r="D240" s="181"/>
    </row>
    <row r="241" spans="1:4" x14ac:dyDescent="0.25">
      <c r="A241" s="180" t="s">
        <v>420</v>
      </c>
      <c r="B241" s="180" t="s">
        <v>421</v>
      </c>
      <c r="C241" s="181">
        <v>2500</v>
      </c>
      <c r="D241" s="181"/>
    </row>
    <row r="242" spans="1:4" x14ac:dyDescent="0.25">
      <c r="A242" s="180" t="s">
        <v>422</v>
      </c>
      <c r="B242" s="180" t="s">
        <v>423</v>
      </c>
      <c r="C242" s="181">
        <v>1750</v>
      </c>
      <c r="D242" s="181"/>
    </row>
    <row r="243" spans="1:4" x14ac:dyDescent="0.25">
      <c r="A243" s="180" t="s">
        <v>424</v>
      </c>
      <c r="B243" s="180" t="s">
        <v>425</v>
      </c>
      <c r="C243" s="181">
        <v>2500</v>
      </c>
      <c r="D243" s="181"/>
    </row>
    <row r="244" spans="1:4" x14ac:dyDescent="0.25">
      <c r="A244" s="180" t="s">
        <v>426</v>
      </c>
      <c r="B244" s="180" t="s">
        <v>427</v>
      </c>
      <c r="C244" s="181">
        <v>2500</v>
      </c>
      <c r="D244" s="181"/>
    </row>
    <row r="245" spans="1:4" x14ac:dyDescent="0.25">
      <c r="A245" s="180" t="s">
        <v>428</v>
      </c>
      <c r="B245" s="180" t="s">
        <v>428</v>
      </c>
      <c r="C245" s="181">
        <v>2500</v>
      </c>
      <c r="D245" s="181"/>
    </row>
    <row r="246" spans="1:4" x14ac:dyDescent="0.25">
      <c r="C246" s="181"/>
      <c r="D246" s="181"/>
    </row>
  </sheetData>
  <sheetProtection password="B67F" sheet="1" objects="1" scenarios="1" selectLockedCells="1" selectUnlockedCell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U246"/>
  <sheetViews>
    <sheetView topLeftCell="U1" zoomScaleNormal="100" workbookViewId="0">
      <selection activeCell="U1" sqref="U1"/>
    </sheetView>
  </sheetViews>
  <sheetFormatPr defaultColWidth="16.5703125" defaultRowHeight="15" x14ac:dyDescent="0.25"/>
  <cols>
    <col min="1" max="1" width="1.28515625" style="180" hidden="1" customWidth="1"/>
    <col min="2" max="4" width="1.28515625" style="241" hidden="1" customWidth="1"/>
    <col min="5" max="5" width="1.28515625" style="242" hidden="1" customWidth="1"/>
    <col min="6" max="18" width="16.5703125" style="242" hidden="1" customWidth="1"/>
    <col min="19" max="19" width="8.5703125" style="242" hidden="1" customWidth="1"/>
    <col min="20" max="20" width="26.140625" style="180" hidden="1" customWidth="1"/>
    <col min="21" max="16384" width="16.5703125" style="245"/>
  </cols>
  <sheetData>
    <row r="1" spans="1:21" x14ac:dyDescent="0.25">
      <c r="A1" s="180" t="s">
        <v>599</v>
      </c>
      <c r="G1" s="243"/>
      <c r="T1" s="180" t="s">
        <v>594</v>
      </c>
      <c r="U1" s="127" t="s">
        <v>582</v>
      </c>
    </row>
    <row r="2" spans="1:21" ht="30" x14ac:dyDescent="0.25">
      <c r="F2" s="246"/>
      <c r="G2" s="247" t="s">
        <v>429</v>
      </c>
      <c r="H2" s="247" t="s">
        <v>430</v>
      </c>
      <c r="I2" s="247" t="s">
        <v>431</v>
      </c>
      <c r="J2" s="247" t="s">
        <v>432</v>
      </c>
      <c r="K2" s="247" t="s">
        <v>433</v>
      </c>
      <c r="L2" s="247" t="s">
        <v>434</v>
      </c>
      <c r="M2" s="247" t="s">
        <v>435</v>
      </c>
      <c r="N2" s="247" t="s">
        <v>436</v>
      </c>
      <c r="O2" s="247" t="s">
        <v>437</v>
      </c>
      <c r="P2" s="247" t="s">
        <v>438</v>
      </c>
      <c r="Q2" s="247" t="s">
        <v>439</v>
      </c>
      <c r="R2" s="247" t="s">
        <v>440</v>
      </c>
      <c r="S2" s="247" t="s">
        <v>441</v>
      </c>
      <c r="T2" s="180" t="s">
        <v>597</v>
      </c>
      <c r="U2" s="244"/>
    </row>
    <row r="3" spans="1:21" x14ac:dyDescent="0.25">
      <c r="F3" s="247" t="s">
        <v>429</v>
      </c>
      <c r="G3" s="247">
        <v>250</v>
      </c>
      <c r="H3" s="246">
        <v>250</v>
      </c>
      <c r="I3" s="246">
        <v>500</v>
      </c>
      <c r="J3" s="246">
        <v>500</v>
      </c>
      <c r="K3" s="246">
        <v>750</v>
      </c>
      <c r="L3" s="246">
        <v>750</v>
      </c>
      <c r="M3" s="246">
        <v>750</v>
      </c>
      <c r="N3" s="246">
        <v>750</v>
      </c>
      <c r="O3" s="246">
        <v>750</v>
      </c>
      <c r="P3" s="246">
        <v>1000</v>
      </c>
      <c r="Q3" s="246">
        <v>500</v>
      </c>
      <c r="R3" s="246">
        <v>500</v>
      </c>
      <c r="S3" s="246">
        <v>3000</v>
      </c>
      <c r="T3" s="180" t="s">
        <v>598</v>
      </c>
    </row>
    <row r="4" spans="1:21" x14ac:dyDescent="0.25">
      <c r="F4" s="247" t="s">
        <v>430</v>
      </c>
      <c r="G4" s="246">
        <v>250</v>
      </c>
      <c r="H4" s="247">
        <v>250</v>
      </c>
      <c r="I4" s="246">
        <v>250</v>
      </c>
      <c r="J4" s="246">
        <v>500</v>
      </c>
      <c r="K4" s="246">
        <v>500</v>
      </c>
      <c r="L4" s="246">
        <v>500</v>
      </c>
      <c r="M4" s="246">
        <v>750</v>
      </c>
      <c r="N4" s="246">
        <v>750</v>
      </c>
      <c r="O4" s="246">
        <v>750</v>
      </c>
      <c r="P4" s="246">
        <v>750</v>
      </c>
      <c r="Q4" s="246">
        <v>500</v>
      </c>
      <c r="R4" s="246">
        <v>500</v>
      </c>
      <c r="S4" s="246">
        <v>3000</v>
      </c>
    </row>
    <row r="5" spans="1:21" x14ac:dyDescent="0.25">
      <c r="F5" s="247" t="s">
        <v>431</v>
      </c>
      <c r="G5" s="246">
        <v>500</v>
      </c>
      <c r="H5" s="246">
        <v>250</v>
      </c>
      <c r="I5" s="247">
        <v>250</v>
      </c>
      <c r="J5" s="246">
        <v>250</v>
      </c>
      <c r="K5" s="246">
        <v>500</v>
      </c>
      <c r="L5" s="246">
        <v>500</v>
      </c>
      <c r="M5" s="246">
        <v>750</v>
      </c>
      <c r="N5" s="246">
        <v>750</v>
      </c>
      <c r="O5" s="246">
        <v>750</v>
      </c>
      <c r="P5" s="246">
        <v>750</v>
      </c>
      <c r="Q5" s="246">
        <v>500</v>
      </c>
      <c r="R5" s="246">
        <v>500</v>
      </c>
      <c r="S5" s="246">
        <v>3000</v>
      </c>
    </row>
    <row r="6" spans="1:21" x14ac:dyDescent="0.25">
      <c r="F6" s="247" t="s">
        <v>432</v>
      </c>
      <c r="G6" s="246">
        <v>500</v>
      </c>
      <c r="H6" s="246">
        <v>500</v>
      </c>
      <c r="I6" s="246">
        <v>250</v>
      </c>
      <c r="J6" s="247">
        <v>250</v>
      </c>
      <c r="K6" s="246">
        <v>500</v>
      </c>
      <c r="L6" s="246">
        <v>500</v>
      </c>
      <c r="M6" s="246">
        <v>500</v>
      </c>
      <c r="N6" s="246">
        <v>500</v>
      </c>
      <c r="O6" s="246">
        <v>750</v>
      </c>
      <c r="P6" s="246">
        <v>750</v>
      </c>
      <c r="Q6" s="246">
        <v>500</v>
      </c>
      <c r="R6" s="246">
        <v>500</v>
      </c>
      <c r="S6" s="246">
        <v>3000</v>
      </c>
      <c r="T6" s="181"/>
    </row>
    <row r="7" spans="1:21" x14ac:dyDescent="0.25">
      <c r="F7" s="247" t="s">
        <v>433</v>
      </c>
      <c r="G7" s="246">
        <v>750</v>
      </c>
      <c r="H7" s="246">
        <v>500</v>
      </c>
      <c r="I7" s="246">
        <v>500</v>
      </c>
      <c r="J7" s="246">
        <v>500</v>
      </c>
      <c r="K7" s="247">
        <v>250</v>
      </c>
      <c r="L7" s="246">
        <v>250</v>
      </c>
      <c r="M7" s="246">
        <v>250</v>
      </c>
      <c r="N7" s="246">
        <v>250</v>
      </c>
      <c r="O7" s="246">
        <v>500</v>
      </c>
      <c r="P7" s="246">
        <v>500</v>
      </c>
      <c r="Q7" s="246">
        <v>500</v>
      </c>
      <c r="R7" s="246">
        <v>500</v>
      </c>
      <c r="S7" s="246">
        <v>2500</v>
      </c>
      <c r="T7" s="181"/>
    </row>
    <row r="8" spans="1:21" x14ac:dyDescent="0.25">
      <c r="F8" s="247" t="s">
        <v>434</v>
      </c>
      <c r="G8" s="246">
        <v>750</v>
      </c>
      <c r="H8" s="246">
        <v>500</v>
      </c>
      <c r="I8" s="246">
        <v>500</v>
      </c>
      <c r="J8" s="246">
        <v>500</v>
      </c>
      <c r="K8" s="246">
        <v>250</v>
      </c>
      <c r="L8" s="247">
        <v>250</v>
      </c>
      <c r="M8" s="246">
        <v>500</v>
      </c>
      <c r="N8" s="246">
        <v>500</v>
      </c>
      <c r="O8" s="246">
        <v>750</v>
      </c>
      <c r="P8" s="246">
        <v>750</v>
      </c>
      <c r="Q8" s="246">
        <v>500</v>
      </c>
      <c r="R8" s="246">
        <v>500</v>
      </c>
      <c r="S8" s="246">
        <v>2500</v>
      </c>
      <c r="T8" s="181"/>
    </row>
    <row r="9" spans="1:21" x14ac:dyDescent="0.25">
      <c r="F9" s="247" t="s">
        <v>435</v>
      </c>
      <c r="G9" s="246">
        <v>750</v>
      </c>
      <c r="H9" s="246">
        <v>750</v>
      </c>
      <c r="I9" s="246">
        <v>750</v>
      </c>
      <c r="J9" s="246">
        <v>500</v>
      </c>
      <c r="K9" s="246">
        <v>250</v>
      </c>
      <c r="L9" s="246">
        <v>500</v>
      </c>
      <c r="M9" s="247">
        <v>250</v>
      </c>
      <c r="N9" s="246">
        <v>250</v>
      </c>
      <c r="O9" s="246">
        <v>750</v>
      </c>
      <c r="P9" s="246">
        <v>750</v>
      </c>
      <c r="Q9" s="246">
        <v>750</v>
      </c>
      <c r="R9" s="246">
        <v>750</v>
      </c>
      <c r="S9" s="246">
        <v>3000</v>
      </c>
      <c r="T9" s="181"/>
    </row>
    <row r="10" spans="1:21" x14ac:dyDescent="0.25">
      <c r="F10" s="247" t="s">
        <v>436</v>
      </c>
      <c r="G10" s="246">
        <v>750</v>
      </c>
      <c r="H10" s="246">
        <v>750</v>
      </c>
      <c r="I10" s="246">
        <v>750</v>
      </c>
      <c r="J10" s="246">
        <v>500</v>
      </c>
      <c r="K10" s="246">
        <v>250</v>
      </c>
      <c r="L10" s="246">
        <v>500</v>
      </c>
      <c r="M10" s="246">
        <v>250</v>
      </c>
      <c r="N10" s="247">
        <v>250</v>
      </c>
      <c r="O10" s="246">
        <v>500</v>
      </c>
      <c r="P10" s="246">
        <v>500</v>
      </c>
      <c r="Q10" s="246">
        <v>750</v>
      </c>
      <c r="R10" s="246">
        <v>750</v>
      </c>
      <c r="S10" s="246">
        <v>3000</v>
      </c>
      <c r="T10" s="181"/>
    </row>
    <row r="11" spans="1:21" ht="30" x14ac:dyDescent="0.25">
      <c r="F11" s="247" t="s">
        <v>437</v>
      </c>
      <c r="G11" s="246">
        <v>750</v>
      </c>
      <c r="H11" s="246">
        <v>750</v>
      </c>
      <c r="I11" s="246">
        <v>750</v>
      </c>
      <c r="J11" s="246">
        <v>750</v>
      </c>
      <c r="K11" s="246">
        <v>500</v>
      </c>
      <c r="L11" s="246">
        <v>750</v>
      </c>
      <c r="M11" s="246">
        <v>750</v>
      </c>
      <c r="N11" s="246">
        <v>500</v>
      </c>
      <c r="O11" s="247">
        <v>250</v>
      </c>
      <c r="P11" s="246">
        <v>750</v>
      </c>
      <c r="Q11" s="246">
        <v>750</v>
      </c>
      <c r="R11" s="246">
        <v>750</v>
      </c>
      <c r="S11" s="246">
        <v>3000</v>
      </c>
      <c r="T11" s="181"/>
    </row>
    <row r="12" spans="1:21" ht="30" x14ac:dyDescent="0.25">
      <c r="F12" s="247" t="s">
        <v>438</v>
      </c>
      <c r="G12" s="246">
        <v>1000</v>
      </c>
      <c r="H12" s="246">
        <v>750</v>
      </c>
      <c r="I12" s="246">
        <v>750</v>
      </c>
      <c r="J12" s="246">
        <v>750</v>
      </c>
      <c r="K12" s="246">
        <v>500</v>
      </c>
      <c r="L12" s="246">
        <v>750</v>
      </c>
      <c r="M12" s="246">
        <v>750</v>
      </c>
      <c r="N12" s="246">
        <v>500</v>
      </c>
      <c r="O12" s="246">
        <v>750</v>
      </c>
      <c r="P12" s="247">
        <v>500</v>
      </c>
      <c r="Q12" s="246">
        <v>750</v>
      </c>
      <c r="R12" s="246">
        <v>750</v>
      </c>
      <c r="S12" s="246">
        <v>3500</v>
      </c>
      <c r="T12" s="181"/>
    </row>
    <row r="13" spans="1:21" x14ac:dyDescent="0.25">
      <c r="F13" s="247" t="s">
        <v>439</v>
      </c>
      <c r="G13" s="246">
        <v>500</v>
      </c>
      <c r="H13" s="246">
        <v>500</v>
      </c>
      <c r="I13" s="246">
        <v>500</v>
      </c>
      <c r="J13" s="246">
        <v>500</v>
      </c>
      <c r="K13" s="246">
        <v>500</v>
      </c>
      <c r="L13" s="246">
        <v>500</v>
      </c>
      <c r="M13" s="246">
        <v>750</v>
      </c>
      <c r="N13" s="246">
        <v>750</v>
      </c>
      <c r="O13" s="246">
        <v>750</v>
      </c>
      <c r="P13" s="246">
        <v>750</v>
      </c>
      <c r="Q13" s="247">
        <v>750</v>
      </c>
      <c r="R13" s="246">
        <v>500</v>
      </c>
      <c r="S13" s="246">
        <v>3500</v>
      </c>
      <c r="T13" s="181"/>
    </row>
    <row r="14" spans="1:21" ht="30" x14ac:dyDescent="0.25">
      <c r="F14" s="247" t="s">
        <v>440</v>
      </c>
      <c r="G14" s="246">
        <v>500</v>
      </c>
      <c r="H14" s="246">
        <v>500</v>
      </c>
      <c r="I14" s="246">
        <v>500</v>
      </c>
      <c r="J14" s="246">
        <v>500</v>
      </c>
      <c r="K14" s="246">
        <v>500</v>
      </c>
      <c r="L14" s="246">
        <v>500</v>
      </c>
      <c r="M14" s="246">
        <v>750</v>
      </c>
      <c r="N14" s="246">
        <v>750</v>
      </c>
      <c r="O14" s="246">
        <v>750</v>
      </c>
      <c r="P14" s="246">
        <v>750</v>
      </c>
      <c r="Q14" s="246">
        <v>500</v>
      </c>
      <c r="R14" s="247">
        <v>750</v>
      </c>
      <c r="S14" s="246">
        <v>3000</v>
      </c>
      <c r="T14" s="181"/>
    </row>
    <row r="15" spans="1:21" x14ac:dyDescent="0.25">
      <c r="F15" s="247" t="s">
        <v>441</v>
      </c>
      <c r="G15" s="246">
        <v>3000</v>
      </c>
      <c r="H15" s="246">
        <v>3000</v>
      </c>
      <c r="I15" s="246">
        <v>3000</v>
      </c>
      <c r="J15" s="246">
        <v>3000</v>
      </c>
      <c r="K15" s="246">
        <v>2500</v>
      </c>
      <c r="L15" s="246">
        <v>2500</v>
      </c>
      <c r="M15" s="246">
        <v>3000</v>
      </c>
      <c r="N15" s="246">
        <v>3000</v>
      </c>
      <c r="O15" s="246">
        <v>3000</v>
      </c>
      <c r="P15" s="246">
        <v>3500</v>
      </c>
      <c r="Q15" s="246">
        <v>3500</v>
      </c>
      <c r="R15" s="246">
        <v>3000</v>
      </c>
      <c r="S15" s="247">
        <v>1000</v>
      </c>
      <c r="T15" s="181"/>
    </row>
    <row r="16" spans="1:21" x14ac:dyDescent="0.25">
      <c r="T16" s="181"/>
    </row>
    <row r="17" spans="4:20" x14ac:dyDescent="0.25">
      <c r="T17" s="181"/>
    </row>
    <row r="18" spans="4:20" x14ac:dyDescent="0.25">
      <c r="D18" s="242"/>
      <c r="F18" s="242" t="s">
        <v>580</v>
      </c>
      <c r="T18" s="181"/>
    </row>
    <row r="19" spans="4:20" x14ac:dyDescent="0.25">
      <c r="D19" s="242"/>
      <c r="F19" s="241" t="s">
        <v>430</v>
      </c>
      <c r="T19" s="181"/>
    </row>
    <row r="20" spans="4:20" x14ac:dyDescent="0.25">
      <c r="D20" s="242"/>
      <c r="F20" s="241" t="s">
        <v>429</v>
      </c>
      <c r="T20" s="181"/>
    </row>
    <row r="21" spans="4:20" x14ac:dyDescent="0.25">
      <c r="D21" s="242"/>
      <c r="F21" s="241" t="s">
        <v>432</v>
      </c>
      <c r="T21" s="181"/>
    </row>
    <row r="22" spans="4:20" x14ac:dyDescent="0.25">
      <c r="D22" s="242"/>
      <c r="F22" s="241" t="s">
        <v>435</v>
      </c>
      <c r="T22" s="181"/>
    </row>
    <row r="23" spans="4:20" ht="30" x14ac:dyDescent="0.25">
      <c r="D23" s="242"/>
      <c r="F23" s="241" t="s">
        <v>438</v>
      </c>
      <c r="T23" s="181"/>
    </row>
    <row r="24" spans="4:20" ht="30" x14ac:dyDescent="0.25">
      <c r="D24" s="242"/>
      <c r="F24" s="241" t="s">
        <v>440</v>
      </c>
      <c r="T24" s="181"/>
    </row>
    <row r="25" spans="4:20" x14ac:dyDescent="0.25">
      <c r="D25" s="242"/>
      <c r="F25" s="241" t="s">
        <v>436</v>
      </c>
      <c r="T25" s="181"/>
    </row>
    <row r="26" spans="4:20" x14ac:dyDescent="0.25">
      <c r="F26" s="241" t="s">
        <v>441</v>
      </c>
      <c r="T26" s="181"/>
    </row>
    <row r="27" spans="4:20" x14ac:dyDescent="0.25">
      <c r="F27" s="241" t="s">
        <v>433</v>
      </c>
      <c r="T27" s="181"/>
    </row>
    <row r="28" spans="4:20" ht="30" x14ac:dyDescent="0.25">
      <c r="F28" s="241" t="s">
        <v>437</v>
      </c>
      <c r="T28" s="181"/>
    </row>
    <row r="29" spans="4:20" x14ac:dyDescent="0.25">
      <c r="F29" s="241" t="s">
        <v>434</v>
      </c>
      <c r="T29" s="181"/>
    </row>
    <row r="30" spans="4:20" x14ac:dyDescent="0.25">
      <c r="F30" s="241" t="s">
        <v>431</v>
      </c>
      <c r="T30" s="181"/>
    </row>
    <row r="31" spans="4:20" x14ac:dyDescent="0.25">
      <c r="F31" s="241" t="s">
        <v>439</v>
      </c>
      <c r="T31" s="181"/>
    </row>
    <row r="32" spans="4:20" x14ac:dyDescent="0.25">
      <c r="T32" s="181"/>
    </row>
    <row r="33" spans="20:20" x14ac:dyDescent="0.25">
      <c r="T33" s="181"/>
    </row>
    <row r="34" spans="20:20" x14ac:dyDescent="0.25">
      <c r="T34" s="181"/>
    </row>
    <row r="35" spans="20:20" x14ac:dyDescent="0.25">
      <c r="T35" s="181"/>
    </row>
    <row r="36" spans="20:20" x14ac:dyDescent="0.25">
      <c r="T36" s="181"/>
    </row>
    <row r="37" spans="20:20" x14ac:dyDescent="0.25">
      <c r="T37" s="181"/>
    </row>
    <row r="38" spans="20:20" x14ac:dyDescent="0.25">
      <c r="T38" s="181"/>
    </row>
    <row r="39" spans="20:20" x14ac:dyDescent="0.25">
      <c r="T39" s="181"/>
    </row>
    <row r="40" spans="20:20" x14ac:dyDescent="0.25">
      <c r="T40" s="181"/>
    </row>
    <row r="41" spans="20:20" x14ac:dyDescent="0.25">
      <c r="T41" s="181"/>
    </row>
    <row r="42" spans="20:20" x14ac:dyDescent="0.25">
      <c r="T42" s="181"/>
    </row>
    <row r="43" spans="20:20" x14ac:dyDescent="0.25">
      <c r="T43" s="181"/>
    </row>
    <row r="44" spans="20:20" x14ac:dyDescent="0.25">
      <c r="T44" s="181"/>
    </row>
    <row r="45" spans="20:20" x14ac:dyDescent="0.25">
      <c r="T45" s="181"/>
    </row>
    <row r="46" spans="20:20" x14ac:dyDescent="0.25">
      <c r="T46" s="181"/>
    </row>
    <row r="47" spans="20:20" x14ac:dyDescent="0.25">
      <c r="T47" s="181"/>
    </row>
    <row r="48" spans="20:20" x14ac:dyDescent="0.25">
      <c r="T48" s="181"/>
    </row>
    <row r="49" spans="20:20" x14ac:dyDescent="0.25">
      <c r="T49" s="181"/>
    </row>
    <row r="50" spans="20:20" x14ac:dyDescent="0.25">
      <c r="T50" s="181"/>
    </row>
    <row r="51" spans="20:20" x14ac:dyDescent="0.25">
      <c r="T51" s="181"/>
    </row>
    <row r="52" spans="20:20" x14ac:dyDescent="0.25">
      <c r="T52" s="181"/>
    </row>
    <row r="53" spans="20:20" x14ac:dyDescent="0.25">
      <c r="T53" s="181"/>
    </row>
    <row r="54" spans="20:20" x14ac:dyDescent="0.25">
      <c r="T54" s="181"/>
    </row>
    <row r="55" spans="20:20" x14ac:dyDescent="0.25">
      <c r="T55" s="181"/>
    </row>
    <row r="56" spans="20:20" x14ac:dyDescent="0.25">
      <c r="T56" s="181"/>
    </row>
    <row r="57" spans="20:20" x14ac:dyDescent="0.25">
      <c r="T57" s="181"/>
    </row>
    <row r="58" spans="20:20" x14ac:dyDescent="0.25">
      <c r="T58" s="181"/>
    </row>
    <row r="59" spans="20:20" x14ac:dyDescent="0.25">
      <c r="T59" s="181"/>
    </row>
    <row r="60" spans="20:20" x14ac:dyDescent="0.25">
      <c r="T60" s="181"/>
    </row>
    <row r="61" spans="20:20" x14ac:dyDescent="0.25">
      <c r="T61" s="181"/>
    </row>
    <row r="62" spans="20:20" x14ac:dyDescent="0.25">
      <c r="T62" s="181"/>
    </row>
    <row r="63" spans="20:20" x14ac:dyDescent="0.25">
      <c r="T63" s="181"/>
    </row>
    <row r="64" spans="20:20" x14ac:dyDescent="0.25">
      <c r="T64" s="181"/>
    </row>
    <row r="65" spans="20:20" x14ac:dyDescent="0.25">
      <c r="T65" s="181"/>
    </row>
    <row r="66" spans="20:20" x14ac:dyDescent="0.25">
      <c r="T66" s="181"/>
    </row>
    <row r="67" spans="20:20" x14ac:dyDescent="0.25">
      <c r="T67" s="181"/>
    </row>
    <row r="68" spans="20:20" x14ac:dyDescent="0.25">
      <c r="T68" s="181"/>
    </row>
    <row r="69" spans="20:20" x14ac:dyDescent="0.25">
      <c r="T69" s="181"/>
    </row>
    <row r="70" spans="20:20" x14ac:dyDescent="0.25">
      <c r="T70" s="181"/>
    </row>
    <row r="71" spans="20:20" x14ac:dyDescent="0.25">
      <c r="T71" s="181"/>
    </row>
    <row r="72" spans="20:20" x14ac:dyDescent="0.25">
      <c r="T72" s="181"/>
    </row>
    <row r="73" spans="20:20" x14ac:dyDescent="0.25">
      <c r="T73" s="181"/>
    </row>
    <row r="74" spans="20:20" x14ac:dyDescent="0.25">
      <c r="T74" s="181"/>
    </row>
    <row r="75" spans="20:20" x14ac:dyDescent="0.25">
      <c r="T75" s="181"/>
    </row>
    <row r="76" spans="20:20" x14ac:dyDescent="0.25">
      <c r="T76" s="181"/>
    </row>
    <row r="77" spans="20:20" x14ac:dyDescent="0.25">
      <c r="T77" s="181"/>
    </row>
    <row r="78" spans="20:20" x14ac:dyDescent="0.25">
      <c r="T78" s="181"/>
    </row>
    <row r="79" spans="20:20" x14ac:dyDescent="0.25">
      <c r="T79" s="181"/>
    </row>
    <row r="80" spans="20:20" x14ac:dyDescent="0.25">
      <c r="T80" s="181"/>
    </row>
    <row r="81" spans="20:20" x14ac:dyDescent="0.25">
      <c r="T81" s="181"/>
    </row>
    <row r="82" spans="20:20" x14ac:dyDescent="0.25">
      <c r="T82" s="181"/>
    </row>
    <row r="83" spans="20:20" x14ac:dyDescent="0.25">
      <c r="T83" s="181"/>
    </row>
    <row r="84" spans="20:20" x14ac:dyDescent="0.25">
      <c r="T84" s="181"/>
    </row>
    <row r="85" spans="20:20" x14ac:dyDescent="0.25">
      <c r="T85" s="181"/>
    </row>
    <row r="86" spans="20:20" x14ac:dyDescent="0.25">
      <c r="T86" s="181"/>
    </row>
    <row r="87" spans="20:20" x14ac:dyDescent="0.25">
      <c r="T87" s="181"/>
    </row>
    <row r="88" spans="20:20" x14ac:dyDescent="0.25">
      <c r="T88" s="181"/>
    </row>
    <row r="89" spans="20:20" x14ac:dyDescent="0.25">
      <c r="T89" s="181"/>
    </row>
    <row r="90" spans="20:20" x14ac:dyDescent="0.25">
      <c r="T90" s="181"/>
    </row>
    <row r="91" spans="20:20" x14ac:dyDescent="0.25">
      <c r="T91" s="181"/>
    </row>
    <row r="92" spans="20:20" x14ac:dyDescent="0.25">
      <c r="T92" s="181"/>
    </row>
    <row r="93" spans="20:20" x14ac:dyDescent="0.25">
      <c r="T93" s="181"/>
    </row>
    <row r="94" spans="20:20" x14ac:dyDescent="0.25">
      <c r="T94" s="181"/>
    </row>
    <row r="95" spans="20:20" x14ac:dyDescent="0.25">
      <c r="T95" s="181"/>
    </row>
    <row r="96" spans="20:20" x14ac:dyDescent="0.25">
      <c r="T96" s="181"/>
    </row>
    <row r="97" spans="20:20" x14ac:dyDescent="0.25">
      <c r="T97" s="181"/>
    </row>
    <row r="98" spans="20:20" x14ac:dyDescent="0.25">
      <c r="T98" s="181"/>
    </row>
    <row r="99" spans="20:20" x14ac:dyDescent="0.25">
      <c r="T99" s="181"/>
    </row>
    <row r="100" spans="20:20" x14ac:dyDescent="0.25">
      <c r="T100" s="181"/>
    </row>
    <row r="101" spans="20:20" x14ac:dyDescent="0.25">
      <c r="T101" s="181"/>
    </row>
    <row r="102" spans="20:20" x14ac:dyDescent="0.25">
      <c r="T102" s="181"/>
    </row>
    <row r="103" spans="20:20" x14ac:dyDescent="0.25">
      <c r="T103" s="181"/>
    </row>
    <row r="104" spans="20:20" x14ac:dyDescent="0.25">
      <c r="T104" s="181"/>
    </row>
    <row r="105" spans="20:20" x14ac:dyDescent="0.25">
      <c r="T105" s="181"/>
    </row>
    <row r="106" spans="20:20" x14ac:dyDescent="0.25">
      <c r="T106" s="181"/>
    </row>
    <row r="107" spans="20:20" x14ac:dyDescent="0.25">
      <c r="T107" s="181"/>
    </row>
    <row r="108" spans="20:20" x14ac:dyDescent="0.25">
      <c r="T108" s="181"/>
    </row>
    <row r="109" spans="20:20" x14ac:dyDescent="0.25">
      <c r="T109" s="181"/>
    </row>
    <row r="110" spans="20:20" x14ac:dyDescent="0.25">
      <c r="T110" s="181"/>
    </row>
    <row r="111" spans="20:20" x14ac:dyDescent="0.25">
      <c r="T111" s="181"/>
    </row>
    <row r="112" spans="20:20" x14ac:dyDescent="0.25">
      <c r="T112" s="181"/>
    </row>
    <row r="113" spans="20:20" x14ac:dyDescent="0.25">
      <c r="T113" s="181"/>
    </row>
    <row r="114" spans="20:20" x14ac:dyDescent="0.25">
      <c r="T114" s="181"/>
    </row>
    <row r="115" spans="20:20" x14ac:dyDescent="0.25">
      <c r="T115" s="181"/>
    </row>
    <row r="116" spans="20:20" x14ac:dyDescent="0.25">
      <c r="T116" s="181"/>
    </row>
    <row r="117" spans="20:20" x14ac:dyDescent="0.25">
      <c r="T117" s="181"/>
    </row>
    <row r="118" spans="20:20" x14ac:dyDescent="0.25">
      <c r="T118" s="181"/>
    </row>
    <row r="119" spans="20:20" x14ac:dyDescent="0.25">
      <c r="T119" s="181"/>
    </row>
    <row r="120" spans="20:20" x14ac:dyDescent="0.25">
      <c r="T120" s="181"/>
    </row>
    <row r="121" spans="20:20" x14ac:dyDescent="0.25">
      <c r="T121" s="181"/>
    </row>
    <row r="122" spans="20:20" x14ac:dyDescent="0.25">
      <c r="T122" s="181"/>
    </row>
    <row r="123" spans="20:20" x14ac:dyDescent="0.25">
      <c r="T123" s="181"/>
    </row>
    <row r="124" spans="20:20" x14ac:dyDescent="0.25">
      <c r="T124" s="181"/>
    </row>
    <row r="125" spans="20:20" x14ac:dyDescent="0.25">
      <c r="T125" s="181"/>
    </row>
    <row r="126" spans="20:20" x14ac:dyDescent="0.25">
      <c r="T126" s="181"/>
    </row>
    <row r="127" spans="20:20" x14ac:dyDescent="0.25">
      <c r="T127" s="181"/>
    </row>
    <row r="128" spans="20:20" x14ac:dyDescent="0.25">
      <c r="T128" s="181"/>
    </row>
    <row r="129" spans="20:20" x14ac:dyDescent="0.25">
      <c r="T129" s="181"/>
    </row>
    <row r="130" spans="20:20" x14ac:dyDescent="0.25">
      <c r="T130" s="181"/>
    </row>
    <row r="131" spans="20:20" x14ac:dyDescent="0.25">
      <c r="T131" s="181"/>
    </row>
    <row r="132" spans="20:20" x14ac:dyDescent="0.25">
      <c r="T132" s="181"/>
    </row>
    <row r="133" spans="20:20" x14ac:dyDescent="0.25">
      <c r="T133" s="181"/>
    </row>
    <row r="134" spans="20:20" x14ac:dyDescent="0.25">
      <c r="T134" s="181"/>
    </row>
    <row r="135" spans="20:20" x14ac:dyDescent="0.25">
      <c r="T135" s="181"/>
    </row>
    <row r="136" spans="20:20" x14ac:dyDescent="0.25">
      <c r="T136" s="181"/>
    </row>
    <row r="137" spans="20:20" x14ac:dyDescent="0.25">
      <c r="T137" s="181"/>
    </row>
    <row r="138" spans="20:20" x14ac:dyDescent="0.25">
      <c r="T138" s="181"/>
    </row>
    <row r="139" spans="20:20" x14ac:dyDescent="0.25">
      <c r="T139" s="181"/>
    </row>
    <row r="140" spans="20:20" x14ac:dyDescent="0.25">
      <c r="T140" s="181"/>
    </row>
    <row r="141" spans="20:20" x14ac:dyDescent="0.25">
      <c r="T141" s="181"/>
    </row>
    <row r="142" spans="20:20" x14ac:dyDescent="0.25">
      <c r="T142" s="181"/>
    </row>
    <row r="143" spans="20:20" x14ac:dyDescent="0.25">
      <c r="T143" s="181"/>
    </row>
    <row r="144" spans="20:20" x14ac:dyDescent="0.25">
      <c r="T144" s="181"/>
    </row>
    <row r="145" spans="20:20" x14ac:dyDescent="0.25">
      <c r="T145" s="181"/>
    </row>
    <row r="146" spans="20:20" x14ac:dyDescent="0.25">
      <c r="T146" s="181"/>
    </row>
    <row r="147" spans="20:20" x14ac:dyDescent="0.25">
      <c r="T147" s="181"/>
    </row>
    <row r="148" spans="20:20" x14ac:dyDescent="0.25">
      <c r="T148" s="181"/>
    </row>
    <row r="149" spans="20:20" x14ac:dyDescent="0.25">
      <c r="T149" s="181"/>
    </row>
    <row r="150" spans="20:20" x14ac:dyDescent="0.25">
      <c r="T150" s="181"/>
    </row>
    <row r="151" spans="20:20" x14ac:dyDescent="0.25">
      <c r="T151" s="181"/>
    </row>
    <row r="152" spans="20:20" x14ac:dyDescent="0.25">
      <c r="T152" s="181"/>
    </row>
    <row r="153" spans="20:20" x14ac:dyDescent="0.25">
      <c r="T153" s="181"/>
    </row>
    <row r="154" spans="20:20" x14ac:dyDescent="0.25">
      <c r="T154" s="181"/>
    </row>
    <row r="155" spans="20:20" x14ac:dyDescent="0.25">
      <c r="T155" s="181"/>
    </row>
    <row r="156" spans="20:20" x14ac:dyDescent="0.25">
      <c r="T156" s="181"/>
    </row>
    <row r="157" spans="20:20" x14ac:dyDescent="0.25">
      <c r="T157" s="181"/>
    </row>
    <row r="158" spans="20:20" x14ac:dyDescent="0.25">
      <c r="T158" s="181"/>
    </row>
    <row r="159" spans="20:20" x14ac:dyDescent="0.25">
      <c r="T159" s="181"/>
    </row>
    <row r="160" spans="20:20" x14ac:dyDescent="0.25">
      <c r="T160" s="181"/>
    </row>
    <row r="161" spans="20:20" x14ac:dyDescent="0.25">
      <c r="T161" s="181"/>
    </row>
    <row r="162" spans="20:20" x14ac:dyDescent="0.25">
      <c r="T162" s="181"/>
    </row>
    <row r="163" spans="20:20" x14ac:dyDescent="0.25">
      <c r="T163" s="181"/>
    </row>
    <row r="164" spans="20:20" x14ac:dyDescent="0.25">
      <c r="T164" s="181"/>
    </row>
    <row r="165" spans="20:20" x14ac:dyDescent="0.25">
      <c r="T165" s="181"/>
    </row>
    <row r="166" spans="20:20" x14ac:dyDescent="0.25">
      <c r="T166" s="181"/>
    </row>
    <row r="167" spans="20:20" x14ac:dyDescent="0.25">
      <c r="T167" s="181"/>
    </row>
    <row r="168" spans="20:20" x14ac:dyDescent="0.25">
      <c r="T168" s="181"/>
    </row>
    <row r="169" spans="20:20" x14ac:dyDescent="0.25">
      <c r="T169" s="181"/>
    </row>
    <row r="170" spans="20:20" x14ac:dyDescent="0.25">
      <c r="T170" s="181"/>
    </row>
    <row r="171" spans="20:20" x14ac:dyDescent="0.25">
      <c r="T171" s="181"/>
    </row>
    <row r="172" spans="20:20" x14ac:dyDescent="0.25">
      <c r="T172" s="181"/>
    </row>
    <row r="173" spans="20:20" x14ac:dyDescent="0.25">
      <c r="T173" s="181"/>
    </row>
    <row r="174" spans="20:20" x14ac:dyDescent="0.25">
      <c r="T174" s="181"/>
    </row>
    <row r="175" spans="20:20" x14ac:dyDescent="0.25">
      <c r="T175" s="181"/>
    </row>
    <row r="176" spans="20:20" x14ac:dyDescent="0.25">
      <c r="T176" s="181"/>
    </row>
    <row r="177" spans="20:20" x14ac:dyDescent="0.25">
      <c r="T177" s="181"/>
    </row>
    <row r="178" spans="20:20" x14ac:dyDescent="0.25">
      <c r="T178" s="181"/>
    </row>
    <row r="179" spans="20:20" x14ac:dyDescent="0.25">
      <c r="T179" s="181"/>
    </row>
    <row r="180" spans="20:20" x14ac:dyDescent="0.25">
      <c r="T180" s="181"/>
    </row>
    <row r="181" spans="20:20" x14ac:dyDescent="0.25">
      <c r="T181" s="181"/>
    </row>
    <row r="182" spans="20:20" x14ac:dyDescent="0.25">
      <c r="T182" s="181"/>
    </row>
    <row r="183" spans="20:20" x14ac:dyDescent="0.25">
      <c r="T183" s="181"/>
    </row>
    <row r="184" spans="20:20" x14ac:dyDescent="0.25">
      <c r="T184" s="181"/>
    </row>
    <row r="185" spans="20:20" x14ac:dyDescent="0.25">
      <c r="T185" s="181"/>
    </row>
    <row r="186" spans="20:20" x14ac:dyDescent="0.25">
      <c r="T186" s="181"/>
    </row>
    <row r="187" spans="20:20" x14ac:dyDescent="0.25">
      <c r="T187" s="181"/>
    </row>
    <row r="188" spans="20:20" x14ac:dyDescent="0.25">
      <c r="T188" s="181"/>
    </row>
    <row r="189" spans="20:20" x14ac:dyDescent="0.25">
      <c r="T189" s="181"/>
    </row>
    <row r="190" spans="20:20" x14ac:dyDescent="0.25">
      <c r="T190" s="181"/>
    </row>
    <row r="191" spans="20:20" x14ac:dyDescent="0.25">
      <c r="T191" s="181"/>
    </row>
    <row r="192" spans="20:20" x14ac:dyDescent="0.25">
      <c r="T192" s="181"/>
    </row>
    <row r="193" spans="20:20" x14ac:dyDescent="0.25">
      <c r="T193" s="181"/>
    </row>
    <row r="194" spans="20:20" x14ac:dyDescent="0.25">
      <c r="T194" s="181"/>
    </row>
    <row r="195" spans="20:20" x14ac:dyDescent="0.25">
      <c r="T195" s="181"/>
    </row>
    <row r="196" spans="20:20" x14ac:dyDescent="0.25">
      <c r="T196" s="181"/>
    </row>
    <row r="197" spans="20:20" x14ac:dyDescent="0.25">
      <c r="T197" s="181"/>
    </row>
    <row r="198" spans="20:20" x14ac:dyDescent="0.25">
      <c r="T198" s="181"/>
    </row>
    <row r="199" spans="20:20" x14ac:dyDescent="0.25">
      <c r="T199" s="181"/>
    </row>
    <row r="200" spans="20:20" x14ac:dyDescent="0.25">
      <c r="T200" s="181"/>
    </row>
    <row r="201" spans="20:20" x14ac:dyDescent="0.25">
      <c r="T201" s="181"/>
    </row>
    <row r="202" spans="20:20" x14ac:dyDescent="0.25">
      <c r="T202" s="181"/>
    </row>
    <row r="203" spans="20:20" x14ac:dyDescent="0.25">
      <c r="T203" s="181"/>
    </row>
    <row r="204" spans="20:20" x14ac:dyDescent="0.25">
      <c r="T204" s="181"/>
    </row>
    <row r="205" spans="20:20" x14ac:dyDescent="0.25">
      <c r="T205" s="181"/>
    </row>
    <row r="206" spans="20:20" x14ac:dyDescent="0.25">
      <c r="T206" s="181"/>
    </row>
    <row r="207" spans="20:20" x14ac:dyDescent="0.25">
      <c r="T207" s="181"/>
    </row>
    <row r="208" spans="20:20" x14ac:dyDescent="0.25">
      <c r="T208" s="181"/>
    </row>
    <row r="209" spans="20:20" x14ac:dyDescent="0.25">
      <c r="T209" s="181"/>
    </row>
    <row r="210" spans="20:20" x14ac:dyDescent="0.25">
      <c r="T210" s="181"/>
    </row>
    <row r="211" spans="20:20" x14ac:dyDescent="0.25">
      <c r="T211" s="181"/>
    </row>
    <row r="212" spans="20:20" x14ac:dyDescent="0.25">
      <c r="T212" s="181"/>
    </row>
    <row r="213" spans="20:20" x14ac:dyDescent="0.25">
      <c r="T213" s="181"/>
    </row>
    <row r="214" spans="20:20" x14ac:dyDescent="0.25">
      <c r="T214" s="181"/>
    </row>
    <row r="215" spans="20:20" x14ac:dyDescent="0.25">
      <c r="T215" s="181"/>
    </row>
    <row r="216" spans="20:20" x14ac:dyDescent="0.25">
      <c r="T216" s="181"/>
    </row>
    <row r="217" spans="20:20" x14ac:dyDescent="0.25">
      <c r="T217" s="181"/>
    </row>
    <row r="218" spans="20:20" x14ac:dyDescent="0.25">
      <c r="T218" s="181"/>
    </row>
    <row r="219" spans="20:20" x14ac:dyDescent="0.25">
      <c r="T219" s="181"/>
    </row>
    <row r="220" spans="20:20" x14ac:dyDescent="0.25">
      <c r="T220" s="181"/>
    </row>
    <row r="221" spans="20:20" x14ac:dyDescent="0.25">
      <c r="T221" s="181"/>
    </row>
    <row r="222" spans="20:20" x14ac:dyDescent="0.25">
      <c r="T222" s="181"/>
    </row>
    <row r="223" spans="20:20" x14ac:dyDescent="0.25">
      <c r="T223" s="181"/>
    </row>
    <row r="224" spans="20:20" x14ac:dyDescent="0.25">
      <c r="T224" s="181"/>
    </row>
    <row r="225" spans="20:20" x14ac:dyDescent="0.25">
      <c r="T225" s="181"/>
    </row>
    <row r="226" spans="20:20" x14ac:dyDescent="0.25">
      <c r="T226" s="181"/>
    </row>
    <row r="227" spans="20:20" x14ac:dyDescent="0.25">
      <c r="T227" s="181"/>
    </row>
    <row r="228" spans="20:20" x14ac:dyDescent="0.25">
      <c r="T228" s="181"/>
    </row>
    <row r="229" spans="20:20" x14ac:dyDescent="0.25">
      <c r="T229" s="181"/>
    </row>
    <row r="230" spans="20:20" x14ac:dyDescent="0.25">
      <c r="T230" s="181"/>
    </row>
    <row r="231" spans="20:20" x14ac:dyDescent="0.25">
      <c r="T231" s="181"/>
    </row>
    <row r="232" spans="20:20" x14ac:dyDescent="0.25">
      <c r="T232" s="181"/>
    </row>
    <row r="233" spans="20:20" x14ac:dyDescent="0.25">
      <c r="T233" s="181"/>
    </row>
    <row r="234" spans="20:20" x14ac:dyDescent="0.25">
      <c r="T234" s="181"/>
    </row>
    <row r="235" spans="20:20" x14ac:dyDescent="0.25">
      <c r="T235" s="181"/>
    </row>
    <row r="236" spans="20:20" x14ac:dyDescent="0.25">
      <c r="T236" s="181"/>
    </row>
    <row r="237" spans="20:20" x14ac:dyDescent="0.25">
      <c r="T237" s="181"/>
    </row>
    <row r="238" spans="20:20" x14ac:dyDescent="0.25">
      <c r="T238" s="181"/>
    </row>
    <row r="239" spans="20:20" x14ac:dyDescent="0.25">
      <c r="T239" s="181"/>
    </row>
    <row r="240" spans="20:20" x14ac:dyDescent="0.25">
      <c r="T240" s="181"/>
    </row>
    <row r="241" spans="20:20" x14ac:dyDescent="0.25">
      <c r="T241" s="181"/>
    </row>
    <row r="242" spans="20:20" x14ac:dyDescent="0.25">
      <c r="T242" s="181"/>
    </row>
    <row r="243" spans="20:20" x14ac:dyDescent="0.25">
      <c r="T243" s="181"/>
    </row>
    <row r="244" spans="20:20" x14ac:dyDescent="0.25">
      <c r="T244" s="181"/>
    </row>
    <row r="245" spans="20:20" x14ac:dyDescent="0.25">
      <c r="T245" s="181"/>
    </row>
    <row r="246" spans="20:20" x14ac:dyDescent="0.25">
      <c r="T246" s="181"/>
    </row>
  </sheetData>
  <sheetProtection password="B67F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A Instructions</vt:lpstr>
      <vt:lpstr>B Budget - single trip</vt:lpstr>
      <vt:lpstr>C1 Appendix Travel -single trip</vt:lpstr>
      <vt:lpstr>C2 Delegation</vt:lpstr>
      <vt:lpstr>D Budget - multiple trips</vt:lpstr>
      <vt:lpstr>E Append. Travel-multiple trips</vt:lpstr>
      <vt:lpstr>F Update - multiple trips</vt:lpstr>
      <vt:lpstr>Sheet1</vt:lpstr>
      <vt:lpstr>Sheet2</vt:lpstr>
      <vt:lpstr>'A Instructions'!Print_Area</vt:lpstr>
      <vt:lpstr>'B Budget - single trip'!Print_Area</vt:lpstr>
      <vt:lpstr>'C1 Appendix Travel -single trip'!Print_Area</vt:lpstr>
      <vt:lpstr>'D Budget - multiple trips'!Print_Area</vt:lpstr>
      <vt:lpstr>'E Append. Travel-multiple trips'!Print_Area</vt:lpstr>
      <vt:lpstr>'F Update - multiple trips'!Print_Area</vt:lpstr>
      <vt:lpstr>'A Instructions'!Print_Titles</vt:lpstr>
      <vt:lpstr>'B Budget - single trip'!Print_Titles</vt:lpstr>
      <vt:lpstr>'C2 Delegation'!Print_Titles</vt:lpstr>
      <vt:lpstr>'D Budget - multiple trips'!Print_Titles</vt:lpstr>
      <vt:lpstr>'F Update - multiple trips'!Print_Titles</vt:lpstr>
      <vt:lpstr>Using_Appendix_C1_or_E</vt:lpstr>
    </vt:vector>
  </TitlesOfParts>
  <Company>Canada Council for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Busby, Ellen</cp:lastModifiedBy>
  <cp:lastPrinted>2019-01-28T23:17:47Z</cp:lastPrinted>
  <dcterms:created xsi:type="dcterms:W3CDTF">2017-03-07T15:04:29Z</dcterms:created>
  <dcterms:modified xsi:type="dcterms:W3CDTF">2019-01-30T16:49:37Z</dcterms:modified>
</cp:coreProperties>
</file>